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CS\Transfer\Ashxatakazm\Sakagnayin varchutyun\Zargacman cragreri bazhin\Documents\Res_Economics\2020\GAZ 2021-2025\"/>
    </mc:Choice>
  </mc:AlternateContent>
  <bookViews>
    <workbookView xWindow="0" yWindow="60" windowWidth="28800" windowHeight="12375"/>
  </bookViews>
  <sheets>
    <sheet name="1" sheetId="1" r:id="rId1"/>
    <sheet name="2" sheetId="2" r:id="rId2"/>
    <sheet name="3" sheetId="3" r:id="rId3"/>
    <sheet name="4" sheetId="4" r:id="rId4"/>
    <sheet name="5" sheetId="6" r:id="rId5"/>
  </sheets>
  <definedNames>
    <definedName name="_xlnm._FilterDatabase" localSheetId="1" hidden="1">'2'!$A$12:$WRW$101</definedName>
    <definedName name="_Hlk399316188" localSheetId="1">'2'!#REF!</definedName>
    <definedName name="_xlnm.Print_Area" localSheetId="0">'1'!$A$1:$M$46</definedName>
    <definedName name="_xlnm.Print_Area" localSheetId="1">'2'!$A$1:$M$101</definedName>
    <definedName name="_xlnm.Print_Area" localSheetId="2">'3'!$A$1:$M$37</definedName>
    <definedName name="_xlnm.Print_Area" localSheetId="3">'4'!$A$1:$M$14</definedName>
    <definedName name="_xlnm.Print_Area" localSheetId="4">'5'!$A$1:$M$109</definedName>
    <definedName name="_xlnm.Print_Titles" localSheetId="0">'1'!$9:$12</definedName>
    <definedName name="_xlnm.Print_Titles" localSheetId="1">'2'!$9:$12</definedName>
    <definedName name="_xlnm.Print_Titles" localSheetId="2">'3'!$8:$11</definedName>
    <definedName name="_xlnm.Print_Titles" localSheetId="4">'5'!$10:$13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7" i="6" l="1"/>
  <c r="I97" i="6"/>
  <c r="K97" i="6"/>
  <c r="M97" i="6"/>
  <c r="E97" i="6"/>
  <c r="G84" i="6"/>
  <c r="I84" i="6"/>
  <c r="K84" i="6"/>
  <c r="M84" i="6"/>
  <c r="E84" i="6"/>
  <c r="G71" i="6"/>
  <c r="I71" i="6"/>
  <c r="K71" i="6"/>
  <c r="M71" i="6"/>
  <c r="E71" i="6"/>
  <c r="G68" i="6"/>
  <c r="I68" i="6"/>
  <c r="K68" i="6"/>
  <c r="M68" i="6"/>
  <c r="E68" i="6"/>
  <c r="M62" i="6"/>
  <c r="E62" i="6"/>
  <c r="G63" i="6"/>
  <c r="G62" i="6" s="1"/>
  <c r="G56" i="6"/>
  <c r="I56" i="6"/>
  <c r="K56" i="6"/>
  <c r="M56" i="6"/>
  <c r="E56" i="6"/>
  <c r="F49" i="6"/>
  <c r="G49" i="6"/>
  <c r="H49" i="6"/>
  <c r="I49" i="6"/>
  <c r="J49" i="6"/>
  <c r="K49" i="6"/>
  <c r="L49" i="6"/>
  <c r="M49" i="6"/>
  <c r="E49" i="6"/>
  <c r="F45" i="6"/>
  <c r="G45" i="6"/>
  <c r="H45" i="6"/>
  <c r="I45" i="6"/>
  <c r="J45" i="6"/>
  <c r="K45" i="6"/>
  <c r="L45" i="6"/>
  <c r="M45" i="6"/>
  <c r="E45" i="6"/>
  <c r="M43" i="6"/>
  <c r="K43" i="6"/>
  <c r="I43" i="6"/>
  <c r="G43" i="6"/>
  <c r="E43" i="6"/>
  <c r="F38" i="6"/>
  <c r="G38" i="6"/>
  <c r="H38" i="6"/>
  <c r="I38" i="6"/>
  <c r="J38" i="6"/>
  <c r="K38" i="6"/>
  <c r="L38" i="6"/>
  <c r="M38" i="6"/>
  <c r="E38" i="6"/>
  <c r="F34" i="6"/>
  <c r="G34" i="6"/>
  <c r="H34" i="6"/>
  <c r="I34" i="6"/>
  <c r="J34" i="6"/>
  <c r="K34" i="6"/>
  <c r="L34" i="6"/>
  <c r="M34" i="6"/>
  <c r="E34" i="6"/>
  <c r="F30" i="6"/>
  <c r="G30" i="6"/>
  <c r="G29" i="6" s="1"/>
  <c r="H30" i="6"/>
  <c r="H29" i="6" s="1"/>
  <c r="I30" i="6"/>
  <c r="I29" i="6" s="1"/>
  <c r="J30" i="6"/>
  <c r="K30" i="6"/>
  <c r="K29" i="6" s="1"/>
  <c r="L30" i="6"/>
  <c r="L29" i="6" s="1"/>
  <c r="M30" i="6"/>
  <c r="E30" i="6"/>
  <c r="G25" i="6"/>
  <c r="I25" i="6"/>
  <c r="K25" i="6"/>
  <c r="M25" i="6"/>
  <c r="E25" i="6"/>
  <c r="G22" i="6"/>
  <c r="I22" i="6"/>
  <c r="K22" i="6"/>
  <c r="M22" i="6"/>
  <c r="E22" i="6"/>
  <c r="G16" i="6"/>
  <c r="I16" i="6"/>
  <c r="K16" i="6"/>
  <c r="M16" i="6"/>
  <c r="E16" i="6"/>
  <c r="G14" i="4"/>
  <c r="I14" i="4"/>
  <c r="K14" i="4"/>
  <c r="M14" i="4"/>
  <c r="E14" i="4"/>
  <c r="G29" i="3"/>
  <c r="I29" i="3"/>
  <c r="K29" i="3"/>
  <c r="M29" i="3"/>
  <c r="E29" i="3"/>
  <c r="F15" i="3"/>
  <c r="G15" i="3"/>
  <c r="H15" i="3"/>
  <c r="I15" i="3"/>
  <c r="J15" i="3"/>
  <c r="K15" i="3"/>
  <c r="L15" i="3"/>
  <c r="M15" i="3"/>
  <c r="E15" i="3"/>
  <c r="H12" i="3"/>
  <c r="I12" i="3"/>
  <c r="J12" i="3"/>
  <c r="K12" i="3"/>
  <c r="L12" i="3"/>
  <c r="F12" i="3"/>
  <c r="G12" i="3"/>
  <c r="M12" i="3"/>
  <c r="E12" i="3"/>
  <c r="I101" i="2"/>
  <c r="K101" i="2"/>
  <c r="M101" i="2"/>
  <c r="E101" i="2"/>
  <c r="I53" i="2"/>
  <c r="K53" i="2"/>
  <c r="G95" i="2"/>
  <c r="I95" i="2"/>
  <c r="K95" i="2"/>
  <c r="M95" i="2"/>
  <c r="E95" i="2"/>
  <c r="G83" i="2"/>
  <c r="I83" i="2"/>
  <c r="K83" i="2"/>
  <c r="M83" i="2"/>
  <c r="E83" i="2"/>
  <c r="G77" i="2"/>
  <c r="I77" i="2"/>
  <c r="K77" i="2"/>
  <c r="M77" i="2"/>
  <c r="E77" i="2"/>
  <c r="G54" i="2"/>
  <c r="G53" i="2" s="1"/>
  <c r="I54" i="2"/>
  <c r="K54" i="2"/>
  <c r="M54" i="2"/>
  <c r="M53" i="2" s="1"/>
  <c r="E54" i="2"/>
  <c r="E53" i="2" s="1"/>
  <c r="G37" i="2"/>
  <c r="I37" i="2"/>
  <c r="K37" i="2"/>
  <c r="M37" i="2"/>
  <c r="E37" i="2"/>
  <c r="G34" i="2"/>
  <c r="I34" i="2"/>
  <c r="K34" i="2"/>
  <c r="M34" i="2"/>
  <c r="E34" i="2"/>
  <c r="G26" i="2"/>
  <c r="G23" i="2" s="1"/>
  <c r="G101" i="2" s="1"/>
  <c r="I26" i="2"/>
  <c r="I23" i="2" s="1"/>
  <c r="K26" i="2"/>
  <c r="K23" i="2" s="1"/>
  <c r="M26" i="2"/>
  <c r="M23" i="2" s="1"/>
  <c r="E26" i="2"/>
  <c r="E23" i="2" s="1"/>
  <c r="K20" i="2"/>
  <c r="K13" i="2" s="1"/>
  <c r="G17" i="2"/>
  <c r="G13" i="2" s="1"/>
  <c r="E17" i="2"/>
  <c r="E13" i="2" s="1"/>
  <c r="I13" i="2"/>
  <c r="M13" i="2"/>
  <c r="G46" i="1"/>
  <c r="I46" i="1"/>
  <c r="K46" i="1"/>
  <c r="M46" i="1"/>
  <c r="E46" i="1"/>
  <c r="G17" i="1"/>
  <c r="I17" i="1"/>
  <c r="K17" i="1"/>
  <c r="M17" i="1"/>
  <c r="E17" i="1"/>
  <c r="G31" i="1"/>
  <c r="I31" i="1"/>
  <c r="K31" i="1"/>
  <c r="M31" i="1"/>
  <c r="E31" i="1"/>
  <c r="G18" i="1"/>
  <c r="I18" i="1"/>
  <c r="K18" i="1"/>
  <c r="M18" i="1"/>
  <c r="E18" i="1"/>
  <c r="M14" i="1"/>
  <c r="K14" i="1"/>
  <c r="I14" i="1"/>
  <c r="G14" i="1"/>
  <c r="E14" i="1"/>
  <c r="J29" i="6" l="1"/>
  <c r="K108" i="6"/>
  <c r="I108" i="6"/>
  <c r="G108" i="6"/>
  <c r="E29" i="6"/>
  <c r="F29" i="6"/>
  <c r="M29" i="6"/>
  <c r="M108" i="6" s="1"/>
  <c r="E108" i="6"/>
  <c r="E35" i="3"/>
  <c r="M35" i="3"/>
  <c r="K35" i="3"/>
  <c r="I35" i="3"/>
  <c r="G35" i="3"/>
</calcChain>
</file>

<file path=xl/sharedStrings.xml><?xml version="1.0" encoding="utf-8"?>
<sst xmlns="http://schemas.openxmlformats.org/spreadsheetml/2006/main" count="664" uniqueCount="302">
  <si>
    <t>հ/հ</t>
  </si>
  <si>
    <t>Ներդրումային ծրագրի
ուղղությունը, ենթաուղղությունը</t>
  </si>
  <si>
    <t>Չափի միավոր</t>
  </si>
  <si>
    <t>Քանակ</t>
  </si>
  <si>
    <t>1</t>
  </si>
  <si>
    <t>հատ</t>
  </si>
  <si>
    <t>կմ</t>
  </si>
  <si>
    <t>Նոր ճնշակայանի կառուցում</t>
  </si>
  <si>
    <t>3</t>
  </si>
  <si>
    <t>Ընդամենը</t>
  </si>
  <si>
    <t>2</t>
  </si>
  <si>
    <t>4</t>
  </si>
  <si>
    <t>Ժամանակակից տեխնիկայի և տեխնոլոգիաների ներդնում</t>
  </si>
  <si>
    <t>Համակարգչային և կազմակերպչական տեխնիկայի ձեռքբերում</t>
  </si>
  <si>
    <t>Բեռնատար ավտոմեքենա՝ ГАЗ-3309 մակնիշի կամ նմանատիպ</t>
  </si>
  <si>
    <t>Բեռնատար-մարդատար ավտոմեքենա՝ УАЗ 390995 մակնիշի կամ նմանատիպ</t>
  </si>
  <si>
    <t>Բեռնամարդատար ավտոմեքենա՝ УАЗ 3303 մակնիշի կամ նմանատիպ</t>
  </si>
  <si>
    <t>Ավտոտրանսպորտային միջոցների և մեքենա-մեխանիզմների ձեռքբերում</t>
  </si>
  <si>
    <t>Ներդրումների կանխատեսվող ծավալը</t>
  </si>
  <si>
    <t>Գույքի ձեռքբերում</t>
  </si>
  <si>
    <t>Շարժական էլեկտրազոդիչ ագրեգատ ԱԴԴ կամ նմանատիպ</t>
  </si>
  <si>
    <t>Դիլիջանի ԳԲԿ-ի Dպ 150մմ կողմնատար գազատարի կառուցում</t>
  </si>
  <si>
    <t>կոմպ․</t>
  </si>
  <si>
    <t>Բեռնատար-մարդատար ավտոմեքենա՝ УАЗ 390945 մակնիշի կամ նմանատիպ</t>
  </si>
  <si>
    <t>Ծրագրային ապահովում և արտոնագրերի ձեռքբերում</t>
  </si>
  <si>
    <t>ա)</t>
  </si>
  <si>
    <t>բ)</t>
  </si>
  <si>
    <t>գ)</t>
  </si>
  <si>
    <t>Թեթև մարդատար  օպերատիվ ավտոմեքենաների վերասարքավորում</t>
  </si>
  <si>
    <t>Թեթև մարդատար ավտոմեքենայի բազայի վրա վթարային բեռնատար ավտոմեքենաների վերասարքավորում</t>
  </si>
  <si>
    <t>Ազդանշանային սարքերի և ինքնաշխատ վթարային կափույրների ձեռքբերում և տեղադրում</t>
  </si>
  <si>
    <t xml:space="preserve">Սարքերի, սարքավորումների և գործիքների ձեռքբերում </t>
  </si>
  <si>
    <t>Լիցենզիաների, ծրագրային ապահովման և այլ ոչ նյութական ակտիվների ձեռքբերում</t>
  </si>
  <si>
    <t xml:space="preserve">Ինքնաթափ ավտոմեքենա՝ МАЗ-551605 մակնիշի կամ նմանատիպ </t>
  </si>
  <si>
    <t>Հողատարածքների, շենքերի, շինությունների և այլ անշարժ գույքի ձեռքբերում</t>
  </si>
  <si>
    <t>հա</t>
  </si>
  <si>
    <t>դ)</t>
  </si>
  <si>
    <t>Կապի օբյեկտների համար ցանցային սարքերի ձեռքբերում</t>
  </si>
  <si>
    <t>Քիմիական գազավերլուծիչ Multi-RAE (կամ նմանատիպ)</t>
  </si>
  <si>
    <t>Ռադիոմետր Eberline E600 ռադիոակտիվ հետախուզման համար (կամ նմանատիպ)</t>
  </si>
  <si>
    <t>Ացետիլենային գեներատորի (լրակազմ)</t>
  </si>
  <si>
    <t>8</t>
  </si>
  <si>
    <t>9</t>
  </si>
  <si>
    <t>Շինարարական տեխնիկայի ձեռքբերում</t>
  </si>
  <si>
    <t>12</t>
  </si>
  <si>
    <t>5</t>
  </si>
  <si>
    <t>6</t>
  </si>
  <si>
    <t>7</t>
  </si>
  <si>
    <t>10</t>
  </si>
  <si>
    <t>11</t>
  </si>
  <si>
    <t>13</t>
  </si>
  <si>
    <t>Կարմիր Կամուրջ-Սևքար-Բերդ Dպ1000 գազատարի  ԿՄ0.0-:-15.0 հատվածի լուպինգի կառուցում</t>
  </si>
  <si>
    <t>№ 20Գ գազահորի շինարարություն</t>
  </si>
  <si>
    <t>№ 23Գ գազահորի շինարարություն</t>
  </si>
  <si>
    <t>Շահագործվող գազահորերի կապիտալ նորոգում</t>
  </si>
  <si>
    <t>Նոր գազահորերի շինարարություն</t>
  </si>
  <si>
    <t>3.2</t>
  </si>
  <si>
    <t>ԳՍՊԿ-ի շահագործվող ճնշակայանի, արդյունաբերական հրապարակի և օժանդակ համակարգերի կապիտալ նորոգում</t>
  </si>
  <si>
    <t>№2 արտադրամասի տեխնոլոգիական կապկպուկների կապիտալ նորոգում</t>
  </si>
  <si>
    <t>1-ին և 2-րդ աստիճանի գազի օդային հովացման համակարգի կապիտալ նորոգում</t>
  </si>
  <si>
    <t>Գազի ճնշման նվազեցման հանգույցի կապիտալ նորոգում</t>
  </si>
  <si>
    <t>Գազի մաքրման հանգույցի կապիտալ նորոգում</t>
  </si>
  <si>
    <t>Տաք ցիկլի ջրամատակարարման համակարգի պոմպակայանի կապիտալ նորոգում</t>
  </si>
  <si>
    <t>հանգույց</t>
  </si>
  <si>
    <t>Գազաբաշխիչ կայանների (ԳԲԿ), չափիչ հանգույցների (ՉՀ) և այլ տեխնոլոգիական շինությունների վերականգնում, վերակառուցում և արդիականացում</t>
  </si>
  <si>
    <t>ԳԲԿ-ների կապիտալ նորոգում</t>
  </si>
  <si>
    <t>Երևան-2 ԳԲԿ-ի կապիտալ նորոգում</t>
  </si>
  <si>
    <t>Երևան-4 ԳԲԿ-ի կապիտալ նորոգում</t>
  </si>
  <si>
    <t>Գյումրի-1 ԳԲԿ-ի կապիտալ նորոգում</t>
  </si>
  <si>
    <t>ՉՀ-ների կապիտալ նորոգում</t>
  </si>
  <si>
    <t>«Տեղ» ՉՀ-ի կապիտալ նորոգում</t>
  </si>
  <si>
    <t>կայան</t>
  </si>
  <si>
    <t>Էլեկտրամատակարարման համակարգի վերականգնում և արդիականացում</t>
  </si>
  <si>
    <t>ԷՔՊ կայանների վերականգնում և արդիականացում</t>
  </si>
  <si>
    <t>Հսկիչ-չափիչ կետերի կապիտալ նորոգում (փոխարինումով)</t>
  </si>
  <si>
    <t>Անոդային հողանցիչների նորոգում</t>
  </si>
  <si>
    <t>Կատոդային պաշտպանիչ կայանների վերականգնում (կառուցում)</t>
  </si>
  <si>
    <t xml:space="preserve">Աբովյանի ԳՍՊԿ-ի վերականգնում, վերակառուցում և արդիականացում </t>
  </si>
  <si>
    <t>Մարալիկ-Կարմրաշեն Dպ500 մայրուղային գազատարի №18 փականային հանգույցի նորոգում</t>
  </si>
  <si>
    <t>Գազաբաշխիչ ցանցի գազատարների վերականգնում և վերակառուցում</t>
  </si>
  <si>
    <t>ՊԳԿԿ-ների վերականգնում, վերակառուցում և արդիականացում</t>
  </si>
  <si>
    <t>Գազաբաշխիչ ցանցի գազատարների կապիտալ նորոգում</t>
  </si>
  <si>
    <t>Նոր մայրուղային գազատարների կառուցում</t>
  </si>
  <si>
    <t>Մայրուղային գազատարների վերականգնում և վերակառուցում</t>
  </si>
  <si>
    <t xml:space="preserve">Միկրոավտոբուսների վերասարքավորում  </t>
  </si>
  <si>
    <t xml:space="preserve">Ավտոամբարձիչ՝ 8-ից 16 տ KС-45729 МАЗ-533702-246 մակնիշի կամ նմանատիպ </t>
  </si>
  <si>
    <t>Մինչև 1,5տ բեռնատարողությամբ վթարային-վերանորոգման ավտոմեքենաների վերասարքավորում</t>
  </si>
  <si>
    <t>Թեթև մարդատար օպերատիվ ավտոմեքենաների վերասարքավորում</t>
  </si>
  <si>
    <t>«Գազպրոմ Արմենիա» ՓԲԸ վարչական շենքի 3-րդ մասնաշենքի 2-րդ հարկի կապիտալ նորոգում</t>
  </si>
  <si>
    <t>«Գազպրոմ Արմենիա» ՓԲԸ վարչական շենքի 2-րդ մասնաշենքի համակարգչային և հեռախոսային ցանցերի կապիտալ նորոգում</t>
  </si>
  <si>
    <t>«Գազպրոմ Արմենիա» ՓԲԸ վարչական շենքի 3-րդ մասնաշենքի համակարգչային և հեռախոսային ցանցերի կապիտալ նորոգում</t>
  </si>
  <si>
    <t>14</t>
  </si>
  <si>
    <t>Գազի սեպարացիոն հանգույցի կապիտալ նորոգում</t>
  </si>
  <si>
    <t>Սառը ցիկլի ջրամատակարարման  հետադարձ համակարգի կապիտալ նորոգում</t>
  </si>
  <si>
    <t>ե)</t>
  </si>
  <si>
    <t>զ)</t>
  </si>
  <si>
    <t>Ալավերդու ԳԲԿ-ի կապիտալ նորոգում</t>
  </si>
  <si>
    <t>Գետաշենի ԳԲԿ-ի կապիտալ նորոգում</t>
  </si>
  <si>
    <t>Արզնու ԳԲԿ-ի կապիտալ նորոգում</t>
  </si>
  <si>
    <t>«Շաղափ» ՉՀ-ի կապիտալ նորոգում</t>
  </si>
  <si>
    <t>«Աշտարակ» ՉՀ-ի կապիտալ նորոգում</t>
  </si>
  <si>
    <t>«Այրում» ՉՀ-ի կապիտալ նորոգում</t>
  </si>
  <si>
    <t>է)</t>
  </si>
  <si>
    <t>Արարատի ԳԲԿ-ի էլեկտրամատա-կարարման համակարգի կապիտալ նորոգում</t>
  </si>
  <si>
    <t>Ծովագյուղի ԳԲԿ-ի էլեկտրամատա-կարարման համակարգի կապիտալ նորոգում</t>
  </si>
  <si>
    <t>Հարթաշենի ԳԲԿ-ի էլեկտրամատա-կարարման համակարգի կապիտալ նորոգում</t>
  </si>
  <si>
    <t>Սիսիանի ԳԲԿ-ի էլեկտրամատա-կարարման համակարգի կապիտալ նորոգում</t>
  </si>
  <si>
    <t>Կուրթանի ԳԲԿ-ի էլեկտրամատա-կարարման համակարգի կապիտալ նորոգում</t>
  </si>
  <si>
    <t>ԳԲԿ-ների և ՉՀ-ների շանթարգելների ու հողանցման կոնտուրների կապիտալ նորոգում</t>
  </si>
  <si>
    <t>Հսկիչ-չափիչ կետերի կապիտալ նորոգում (փոխարինմամբ)</t>
  </si>
  <si>
    <t>Կատոդային պաշտպանիչ կայանների փոխակերպիչների նորոգում (փոխարինմամբ)</t>
  </si>
  <si>
    <t>15</t>
  </si>
  <si>
    <t>Ճնշման անկման սկզբունքով աշխատող միկրոպրոցեսորային ծախսաչափային համալիրներով դիսկրետ չափիչ հանգույցների կապիտալ նորոգում</t>
  </si>
  <si>
    <t>Լոռու ԳԳՄ Ջրաշենի ՉՀ էլեկտրամատակարարման համակարգի կապիտալ նորոգում</t>
  </si>
  <si>
    <t>Երևանի ԳԳՄ վարչական շենքի էլեկտարական սարքավորումների կապիտալ նորոգում</t>
  </si>
  <si>
    <t>Աբովյանի ԳԳՄ վարչական շենքի եռաֆազ և էլեկտրամատակարարման բաշխիչ վահանակների կապիտալ նորոգում</t>
  </si>
  <si>
    <t>Լոռու ԳԳՄ, Վանաձորի ՏՏ և Թումանյանի ՏՏ վարչական շենքերի էլեկտրամատակա-րարման համակարգերի կապիտալ նորոգում</t>
  </si>
  <si>
    <t>Արմավիրի ԳԳՄ Էջմիածնի և Բաղրամյանի ՏՏ-ների վարչական շենքերի էլեկտրամատակարարման համակարգերի կապիտալ նորոգում</t>
  </si>
  <si>
    <t>Հողանցման կոնտուրների և շանթարգելների կապիտալ նորոգում</t>
  </si>
  <si>
    <t>«Գազպրոմ Արմենիա» ՓԲԸ վարչական շենքի բաշխիչ սարքավորման (ԲՍ-0,4 կՎ) խցիկի տարածքի կապիտալ նորոգում</t>
  </si>
  <si>
    <t>№11Գ գազահորի կապիտալ նորոգում</t>
  </si>
  <si>
    <t>№2Գ գազահորի կապիտալ նորոգում</t>
  </si>
  <si>
    <t>№13Գ գազահորի կապիտալ նորոգում</t>
  </si>
  <si>
    <t>№18Գ գազահորի կապիտալ նորոգում</t>
  </si>
  <si>
    <t>№14Գ գազահորի կապիտալ նորոգում</t>
  </si>
  <si>
    <t>№17Գ գազահորի կապիտալ նորոգում</t>
  </si>
  <si>
    <t>№1Գ գազահորի կապիտալ նորոգում</t>
  </si>
  <si>
    <t>№19Գ գազահորի լուծազատում</t>
  </si>
  <si>
    <t>№3Գ գազահորի կոնսերվացում</t>
  </si>
  <si>
    <t>№13Գ գազահորի լուծազատում</t>
  </si>
  <si>
    <t>№27Գ գազահորի կապիտալ նորոգում</t>
  </si>
  <si>
    <t xml:space="preserve">Ղազախ-Բերդ-Սևան Dպ1000 մայրուղային գազատարի կապիտալ նորոգում մեկուսիչ շերտի փոխարինմամբ </t>
  </si>
  <si>
    <t>«Կեչուտ» ՉՀ-ի կապիտալ նորոգում</t>
  </si>
  <si>
    <t>ը)</t>
  </si>
  <si>
    <t>թ)</t>
  </si>
  <si>
    <t>ժ)</t>
  </si>
  <si>
    <t>ի)</t>
  </si>
  <si>
    <t>լ)</t>
  </si>
  <si>
    <t>Այնթափի ԳԲԿ-ի էլեկտրամատա-կարարման համակարգի կապիտալ նորոգում</t>
  </si>
  <si>
    <t>Կապանի ԳԲԿ-ի էլեկտրամատա-կարարման համակարգի կապիտալ նորոգում</t>
  </si>
  <si>
    <t>Սառնակունքի ԳԲԿ-ի էլեկտրամատա-կարարման համակարգի կապիտալ նորոգում</t>
  </si>
  <si>
    <t>Զառինջայի ԳԲԿ-ի էլեկտրամատա-կարարման համակարգի կապիտալ նորոգում</t>
  </si>
  <si>
    <t>Լանջիկի ԳԲԿ-ի էլեկտրամատա-կարարման համակարգի կապիտալ նորոգում</t>
  </si>
  <si>
    <t>Ղազախ-Երևան-ԳՍՊԿ գազատարի Dպ700 լուպինգի կառուցում</t>
  </si>
  <si>
    <t>Քաջարանի ԳԲԿ-ի կապիտալ նորոգում</t>
  </si>
  <si>
    <t>խ)</t>
  </si>
  <si>
    <t>ծ)</t>
  </si>
  <si>
    <t>Թումանյանի ԳԲԿ-ի կապիտալ նորոգում</t>
  </si>
  <si>
    <t>Արմավիրի ԳԲԿ-ի կապիտալ նորոգում</t>
  </si>
  <si>
    <t>Սևանի ԳԲԿ-ի կապիտալ նորոգում</t>
  </si>
  <si>
    <t>Էջմիածնի ԳԲԿ-ի կապիտալ նորոգում</t>
  </si>
  <si>
    <t>Վեդու ԳԲԿ-ի կապիտալ նորոգում</t>
  </si>
  <si>
    <t>Գորիսի ԳԲԿ-ի կապիտալ նորոգում</t>
  </si>
  <si>
    <t>Մեղրուտի ԳԲԿ-ի կապիտալ նորոգում</t>
  </si>
  <si>
    <t>Վանաձոր-1 ԳԲԿ-ի կապիտալ նորոգում</t>
  </si>
  <si>
    <t>Հրազդան-1 ԳԲԿ-ի կապիտալ նորոգում</t>
  </si>
  <si>
    <t>Կապանի ԳԲԿ-ի կապիտալ նորոգում</t>
  </si>
  <si>
    <t>Ծովագյուղի ԳԲԿ-ի կապիտալ նորոգում</t>
  </si>
  <si>
    <t>Վարդենիսի ԳԲԿ-ի կապիտալ նորոգում</t>
  </si>
  <si>
    <t>ՀԱԷԿ ԳԲԿ-ի կապիտալ նորոգում</t>
  </si>
  <si>
    <t>Սարուխանի ԳԲԿ-ի կապիտալ նորոգում</t>
  </si>
  <si>
    <t>կ)</t>
  </si>
  <si>
    <t>հ)</t>
  </si>
  <si>
    <t>ձ)</t>
  </si>
  <si>
    <t>ղ)</t>
  </si>
  <si>
    <t>Վանաձոր-2 (Տարոն) ԳԲԿ-ի կապիտալ նորոգում</t>
  </si>
  <si>
    <t>ճ)</t>
  </si>
  <si>
    <t>մ)</t>
  </si>
  <si>
    <t>յ)</t>
  </si>
  <si>
    <t>ն)</t>
  </si>
  <si>
    <t>Տաք ցիկլի ջրամատակարարման համակարգի կապիտալ նորոգում</t>
  </si>
  <si>
    <t>Ղազախ-Երևան Dպ700 մայրուղային գազատարի կապիտալ նորոգում</t>
  </si>
  <si>
    <t>№164.2 փականային հանգույցի նորոգում</t>
  </si>
  <si>
    <t>գազատարի կապիտալ նորոգում մեկուսիչ շերտի ու խողովակների փոխարինմամբ, №145 փականային հանգույցի և անցումների նորոգում</t>
  </si>
  <si>
    <t>գազատարի գազուղու վերականգնում և №55.1 փականային հանգույցի ապամոնտաժում կոճի տեղադրումով</t>
  </si>
  <si>
    <t>Գորիս-Կապան-Քաջարան Dպ500 մայրուղային գազատարի կապիտալ նորոգում</t>
  </si>
  <si>
    <t>գազատարի գազուղու վերականգնում</t>
  </si>
  <si>
    <t>№163.4 փականային հանգույցի և անցումների նորոգում</t>
  </si>
  <si>
    <t>Ղազախ-Երևան Dպ1000 մայրուղային գազատարի կապիտալ նորոգում</t>
  </si>
  <si>
    <t>Երևանի շուրջ օղակաձև և Ղազախ-Երևան 2-րդ գիծ մայրուղային գազատարների միջև տեխնոլոգիական միջակապի կապիտալ նորոգում</t>
  </si>
  <si>
    <t>Բնական գազի հաշվառման համակարգի վերականգնում, վերակառուցում և արդիականացում</t>
  </si>
  <si>
    <t>Վթարային ավտոմեքենաների ձեռքբերում</t>
  </si>
  <si>
    <t>Բեռնատար ավտոմեքենաների ձեռքբերում</t>
  </si>
  <si>
    <t>Հատուկ նշանակության ավտոմեքենաների ձեռքբերում</t>
  </si>
  <si>
    <t>Ավտոմեքենաների վերասարքավորում` բնական գազով լիցքավորման համար</t>
  </si>
  <si>
    <t>Շենքերի և շինությունների վերականգնում և վերակառուցում</t>
  </si>
  <si>
    <t>Քաղաքացիական պաշտպանության համար սարքավորումների ձեռքբերում</t>
  </si>
  <si>
    <t>«Գազպրոմ Արմենիա» ՓԲԸ վարչական շենքի 1-ին մասնաշենքի 2-րդ և 3-րդ հարկերի կապիտալ նորոգում</t>
  </si>
  <si>
    <t>«Գազպրոմ Արմենիա» ՓԲԸ վարչական շենքի 3-րդ մասնաշենքի 1-ին հարկի կապիտալ նորոգում</t>
  </si>
  <si>
    <t>Լոռու ԳԳՄ վարչական շենքի կտուրի, օժանդակ տարածքների և ցանկապատի նորոգում</t>
  </si>
  <si>
    <t>Երևանի ԳԳՄ Արին-Բերդի 17 հասցեում գտնվող հեղուկ գազի բազայի արտաքին լուսավորության համակարգի կապիտալ նորոգում</t>
  </si>
  <si>
    <t>Երևանի ԳԳՄ Արին-Բերդի 17 հասցեում գտնվող պահեստի և ավտոտրանսպորտային տնտեսության տարածքի կապիտալ նորոգում</t>
  </si>
  <si>
    <t>Տավուշի ԳԳՄ վարչական շենքի պահեստի կապիտալ նորոգում և տարածքի բարեկարգում</t>
  </si>
  <si>
    <t>Տավուշի ԳԳՄ Դիլիջանի ՏՏ վարչական շենքի և օժանդակ տարածքների կապիտալ նորոգում</t>
  </si>
  <si>
    <t>Տավուշի ԳԳՄ Նոյեմբերյանի ՏՏ վարչական շենքի և օժանդակ տարածքների կապիտալ նորոգում</t>
  </si>
  <si>
    <t>Տավուշի ԳԳՄ Տավուշի ՏՏ վարչական շենքի և օժանդակ տարածքների կապիտալ նորոգում</t>
  </si>
  <si>
    <t>Գավառի ԳԳՄ վարչական շենքի, պահեստի և օժանդակ տարածքների կապիտալ նորոգում</t>
  </si>
  <si>
    <t>«Գազպրոմ Արմենիա» ՓԲԸ վարչական շենքի 1-ին մասնաշենքի 2-րդ հարկի համակարգչային և հեռախոսային ցանցերի կապիտալ նորոգում</t>
  </si>
  <si>
    <t>«Գազպրոմ Արմենիա» ՓԲԸ վարչական շենքի 1-ին մասնաշենքի 3-րդ հարկի համակարգչային և հեռախոսային ցանցերի կապիտալ նորոգում</t>
  </si>
  <si>
    <t>«Գազպրոմ Արմենիա» ՓԲԸ վարչական շենքի 3-րդ մասնաշենքի 1-ին հարկի համակարգչային և հեռախոսային ցանցերի կապիտալ նորոգում</t>
  </si>
  <si>
    <t>Լոռու ԳԳՄ վարչական շենքի համակարգչային և հեռախոսային ցանցերի կապիտալ նորոգում</t>
  </si>
  <si>
    <t>Տավուշի ԳԳՄ Դիլիջանի ՏՏ վարչական շենքի համակարգչային և հեռախոսային ցանցերի կապիտալ նորոգում</t>
  </si>
  <si>
    <t>Տավուշի ԳԳՄ Նոյեմբերյանի ՏՏ վարչական շենքի համակարգչային և հեռախոսային ցանցերի կապիտալ նորոգում</t>
  </si>
  <si>
    <t>Տավուշի ԳԳՄ Տավուշի ՏՏ վարչական շենքի համակարգչային և հեռախոսային ցանցերի կապիտալ նորոգում</t>
  </si>
  <si>
    <t>Գազափոխադրման համակարգում այլ ուղղություններով իրականացվելիք ներդրումների կանխատեսվող ծավալը</t>
  </si>
  <si>
    <t>Գազաբաշխման համակարգում այլ ուղղություններով իրականացվելիք ներդրումների կանխատեսվող ծավալը</t>
  </si>
  <si>
    <t>Սերվերների, սերվերային սարքավորումների ձեռքբերում</t>
  </si>
  <si>
    <t>Գազափոխադրման համակարգի Աբովյանի գազի ստորգետնյա պահեստարան-կայանի ընդլայնմանը, վերականգնմանը և վերակառուցմանն ուղղված ներդրումների կանխատեսվող ծավալը</t>
  </si>
  <si>
    <t>Գազափոխադրման համակարգի ընդլայնմանը, վերականգնմանը և վերակառուցմանն ուղղված ներդրումների կանխատեսվող ծավալը</t>
  </si>
  <si>
    <t xml:space="preserve">Ավտոտրանսպորտային միջոցների և մեքենա-մեխանիզմների ձեռքբերում </t>
  </si>
  <si>
    <t xml:space="preserve">Գազամոտոճնշակների կապիտալ նորոգում </t>
  </si>
  <si>
    <t>Գազամոտոճնշակների նորոգում և կարգաբերում</t>
  </si>
  <si>
    <t>Գազամոտոճնշակների հիմքերի կապիտալ նորոգում</t>
  </si>
  <si>
    <t>Օդային ճնշակների նորոգում</t>
  </si>
  <si>
    <t xml:space="preserve">Գազամոտոճնշակների և խողովակների կապկպուկների թրթռոցազննում </t>
  </si>
  <si>
    <t>№№9Գ,10Գ և 16Գ գազահորերի լիկվիդացիա</t>
  </si>
  <si>
    <t>Տաք ցիկլի օդային հովացման համակարգի կապիտալ նորոգում</t>
  </si>
  <si>
    <t>ՆՆՓ մշակում և փորձաքննություն</t>
  </si>
  <si>
    <t>Շին.մոնտաժային աշխատանքներ</t>
  </si>
  <si>
    <t>№63 փականային հանգույցի նորոգում (փոխարինմամբ)</t>
  </si>
  <si>
    <t xml:space="preserve">Անիվավոր էքսկավատոր-հիդրավլիկ մինչև 1.19մ³ շերեփի տարողությամբ, հագեցված հիդրոմուրճով և ժայռային շերեփով JCB JS200W կամ նմանատիպ </t>
  </si>
  <si>
    <t>Ավտոամբարձիչ՝ 25տ բեռնատարողությամբ (КС-55727 МАЗ-6303 մակնիշի կամ նմանատիպ)</t>
  </si>
  <si>
    <t xml:space="preserve">Բնական գազի կենցաղային հաշվիչների և պաշտպանիչ արկղերի տեղադրում նոր բաժանորդների համար </t>
  </si>
  <si>
    <t>Էլեկտրամատակարարման և ջերմամատակարարման համակարգերի կապիտալ նորոգում</t>
  </si>
  <si>
    <t xml:space="preserve">ՆՆՓ-ների մշակում մայրուղային գազատարների գծային մասի և դրանց վրա տեղակայված տեխնոլոգիական կառույցների հետագա տարիների կապիտալ նորոգման համար </t>
  </si>
  <si>
    <t>ՆՆՓ-ների մշակում գազաբաշխիչ ցանցի գազատարների հետագա տարիների կապիտալ նորոգման համար</t>
  </si>
  <si>
    <t>Դրենաժային պաշտպանիչ կայանների կապիտալ նորոգում (փոխարինմամբ)</t>
  </si>
  <si>
    <t>Բնական գազի կենցաղային հաշվիչների տեղադրման հանգույցների կապիտալ նորոգում (արկղերի փոխարինմամբ)</t>
  </si>
  <si>
    <t>Ավտոտրանսպորտային միջոցների վերասարքավորում՝ բնական գազով լիցքավորման համար</t>
  </si>
  <si>
    <t>Համակարգչային, կազմակերպչական տեխնիկայի, գույքի, սերվերների, սերվերային սարքավորումների և ծրագրային ապահովումների ձեռքբերում</t>
  </si>
  <si>
    <t>Մինչև 1.5 տ բեռնատարողությամբ բեռնատար ավտոմեքենաների վերասարքավորում</t>
  </si>
  <si>
    <t>Մինչև 1.5 տ բեռնատարողությամբ  բարձր  անցողունակության վթարային բեռնատար ավտոմեքենաների վերասարքավորում</t>
  </si>
  <si>
    <t>Մինչև 1.5 տ բեռնատարողությամբ վթարային-վերանորոգման ավտոմեքենաների վերասարքավորում</t>
  </si>
  <si>
    <t>1.5տ բեռնատարողությամբ վթարային-վերանորոգման ավտոմեքենաներ ֆուրգոն տիպի բազայի վրա</t>
  </si>
  <si>
    <t>թեթև մարդատար օպերատիվ ավտոմեքենաների ձեռքբերում (միջին դասի)</t>
  </si>
  <si>
    <t>թեթև մարդատար օպերատիվ ավտոմեքենաների ձեռքբերում (ցածր դասի)</t>
  </si>
  <si>
    <t>օպերատիվ միկրոավտոբուսների ձեռքբերում՝ Ford Tranzit կամ նմանատիպ</t>
  </si>
  <si>
    <t>վթարային բեռնատար ավտոմեքենաներ ֆուրգոն տիպի մարդատար ավտոմեքենայի բազայի վրա</t>
  </si>
  <si>
    <t xml:space="preserve">բարձր անցողունակության բեռնատար ֆուրգոն ավտոմեքենաներ՝ մինչև 1.5տ բեռնատարողությամբ տիպի </t>
  </si>
  <si>
    <t>բեռնատար կողավոր ավտոմեքենա՝ մինչև 1,5տ բեռնատարողությամբ (ГАЗ 3302 կամ նմանատիպ)</t>
  </si>
  <si>
    <t>բեռնատար կողավոր ավտոմեքենա՝ մինչև 4,5տ բեռնատարողությամբ (ГАЗ 3309 կամ նմանատիպ)</t>
  </si>
  <si>
    <t>բեռնատար կողավոր ավտոմեքենա՝ մինչև 4.5տ բեռնատաչողությամբ համալրված ամբարձիչ-մանիպուլյատորով (ГАЗ 3309 կամ նմանատիպ)</t>
  </si>
  <si>
    <t>ինքնաթափ բեռնատար ավտոմեքենա՝ մինչև 4.5տ բեռնատարողությամբ (ГАЗ 3309 կամ նմանատիպ)</t>
  </si>
  <si>
    <t>ավտոկռունկ КС-45729 ՄԱԶ-533702-246 ավտոմեքենայի բազայի վրա կամ նմանատիպ</t>
  </si>
  <si>
    <t>ծնկաձև ամբարձիչի ձեռքբերում (Parma-7 կամ նմանատիպ)</t>
  </si>
  <si>
    <t>հիդրավլիկ ամբարձիչ-սայլակի ձեռքբերում (Рохля KX-SDC25A կամ նմանատիպ)</t>
  </si>
  <si>
    <t>Հրդեհային ազդանշանային ինքնաշխատ համակարգերի (ՀԱԻՀ) նորոգման ՆՆՓ-ների մշակում «Գազպրոմ Արմենիա» ՓԲԸ վարչական համալիրի և ԳԳՄ-ների (ՏՏ-ների) շենքերի համար</t>
  </si>
  <si>
    <t>«Գազպրոմ Արմենիա» ՓԲԸ վարչական համալիրի և ԳԳՄ-ների (ՏՏ-ների) շենքերի համար հրդեհային ազդանշանային ինքնաշխատ համակարգերի (ՀԱԻՀ) նորոգում (փոխարինմամբ)</t>
  </si>
  <si>
    <t>Աշխատանքի պաշտպանության համար միջոցառումների և սարքավորումների ձեռքբերում վթարա-կարգավարական ծառայությունների համար</t>
  </si>
  <si>
    <t>«Գազպրոմ Արմենիա» ՓԲԸ վարչական շենքի ստորգետնյա ավտոկայանատեղիի բաշխիչ վահանակների (ЩО-70) կապիտալ նորոգում</t>
  </si>
  <si>
    <t>«Գազպրոմ Արմենիա» ՓԲԸ ԳԳՄ-ների սպասարկման տարածքներում ԳԿԿ շենքերի կապիտալ նորոգում</t>
  </si>
  <si>
    <t>Կորպորատիվ տեխնոլոգիական կապի տեխնիկահամակարգային ենթակառուցվածքների կապիտալ նորոգում</t>
  </si>
  <si>
    <t>Բնական գազի կենցաղային հաշվիչների տեսանելիության ապահովում (հաշվիչների տեղափոխում տեսանելի տարածք)</t>
  </si>
  <si>
    <t>Իլիչևսկ-Երևան Dպ700 մայրուղային գազատարի կապիտալ նորոգում մեկուսիչ շերտի փոխարինմամբ (խոտանված խողովակների փոխարինմամբ)</t>
  </si>
  <si>
    <t>Գորիս-Նախիջևան Dպ700 մայրուղային գազատարի կապիտալ նորոգում մեկուսիչ շերտի փոխարինմամբ (խոտանված խողովակների փոխարինմամբ)</t>
  </si>
  <si>
    <t>Կարմիր Կամուրջ-Ալավերդի Dպ700 մայրուղային գազատարի կապիտալ նորոգում մեկուսիչ շերտի փոխարինմամբ (խոտանված խողովակների փոխարինմամբ)</t>
  </si>
  <si>
    <t>Վարդենիս-Ջերմուկ Dպ300 մայրուղային գազատարի կապիտալ նորոգում մեկուսիչ շերտի փոխարինմամբ (խոտանված խողովակների փոխարինմամբ)</t>
  </si>
  <si>
    <t>Երևան-Արմավիր Dպ500 մայրուղային  գազատարի կապիտալ նորոգում մեկուսիչ շերտի փոխարինմամբ (խոտանված խողովակների փոխարինմամբ)</t>
  </si>
  <si>
    <t>գազատարի կապիտալ նորոգում մեկուսիչ շերտի փոխարինմամբ (խոտանված խողովակների փոխարինմամբ), №43 փականային հանգույցի և անցումների նորոգում</t>
  </si>
  <si>
    <t xml:space="preserve">գազատարի կապիտալ նորոգում մեկուսիչ շերտի փոխարինմամբ (խոտանված խողովակների փոխարինմամբ) և անցումների նորոգում </t>
  </si>
  <si>
    <t>Ղազախ-Երևան Dպ500 մայրուղային գազատարի կապիտալ նորոգում մեկուսիչ շերտի փոխարինմամբ (խոտանված խողովակների փոխարինմամբ)</t>
  </si>
  <si>
    <t>Ղազախ-Երևան-ԳՍՊԿ Dպ500 մայրուղային գազատարի կապիտալ նորոգում մեկուսիչ շերտի փոխարինմամբ (խոտանված խողովակների փոխարինմամբ)</t>
  </si>
  <si>
    <t>Գյումրի-Մարալիկ Dպ500 մայրուղային գազատարի կապիտալ նորոգում մեկուսիչ շերտի փոխարինմամբ (խոտանված խողովակների փոխարինմամբ)</t>
  </si>
  <si>
    <t>Գյումրի-Արմավիր Dպ500 մայրուղային գազատարի կապիտալ նորոգում մեկուսիչ շերտի փոխարինմամբ (խոտանված խողովակների փոխարինմամբ)</t>
  </si>
  <si>
    <t>Դիլիջան-Վանաձոր Dպ500 մայրուղային գազատարի կապիտալ նորոգում մեկուսիչ շերտի փոխարինմամբ (խոտանված խողովակների փոխարինմամբ)</t>
  </si>
  <si>
    <t>Կարմիր Կամուրջ-Սևքար-Բերդ Dպ1000 մայրուղային գազատարի կապիտալ նորոգում մեկուսիչ շերտի փոխարինմամբ (խոտանված խողովակների փոխարինմամբ)</t>
  </si>
  <si>
    <t>Արմավիր-Կարմրաշեն Dպ700 մայրուղային գազատարի կապիտալ նորոգում մեկուսիչ շերտի փոխարինմամբ (խոտանված խողովակների փոխարինմամբ)</t>
  </si>
  <si>
    <t>Ղազախ-Երևան 2-րդ գիծ Dպ1000 մայրուղային գազատարի կապիտալ նորոգում մեկուսիչ շերտի փոխարինմամբ (խոտանված խողովակների փոխարինմամբ)</t>
  </si>
  <si>
    <t>Ղազախ-Երևան 2-րդ գիծ Dպ700 մայրուղային գազատարի կապիտալ նորոգում մեկուսիչ շերտի փոխարինմամբ (խոտանված խողովակների փոխարինմամբ)</t>
  </si>
  <si>
    <t>Քաղաքացիական պաշտպանության, հրդեհային, արտադրական և աշխատանքի անվտանգության համար անհրաժեշտ սարքավորումների ձեռքբերում</t>
  </si>
  <si>
    <t>Քաղաքացիական պաշտպանության, հրդեհային, արտադրական և աշխատանքի անվտանգության օբյեկտների ու վթարային ծառայությունների կապիտալ նորոգում</t>
  </si>
  <si>
    <t>Արդյունաբերական գազահաշվիչների համալրման համար ճնշման և ջերմաստիճանի էլեկտրոնային ճշտիչների ձեռքբերում և տեղադրում</t>
  </si>
  <si>
    <t>Էլեկտրոնային ճշտիչներով համալրված արդյունաբերական գազահաշվիչների և արկղերի ձեռքբերում և տեղադրում</t>
  </si>
  <si>
    <t>«Գազպրոմ Արմենիա» ՓԲԸ վարչական շենքի 2-րդ մասնաշենքի («Ինժեներական կենտրոն» մ/ճ) կապիտալ նորոգում</t>
  </si>
  <si>
    <t>Նոր բաժանորդների միացմանն ուղղված ներդրումների կանխատեսվող ծավալը</t>
  </si>
  <si>
    <t>16</t>
  </si>
  <si>
    <t>11.2</t>
  </si>
  <si>
    <t>11.4</t>
  </si>
  <si>
    <t>«Գազպրոմ Արմենիա» ՓԲԸ Т1 (6300 կՎԱ) ՏԵ 35/6 կՎ ուժային տրանսֆորմատորի կապիտալ նորոգում(փոխարինում)</t>
  </si>
  <si>
    <t>«Գազպրոմ Արմենիա» ՓԲԸ թիվ 2 բազայի 100 կՎԱ ուժային տրանսֆորմատորի և օժանդակ սարքավորումների կապիտալ նորոգում(փոխարինում)</t>
  </si>
  <si>
    <t>«Գազպրոմ Արմենիա» ՓԲԸ ՏԵ 6/0.4 կՎ տրանսֆորմատորային ենթակայանից վարչական շենքի 3-րդ մասնաշենք մալուխային գծերի կապիտալ նորոգում(փոխարինում)</t>
  </si>
  <si>
    <r>
      <t>Անիվավոր ամբարձիչ-էքսկավատոր, հագեցած հիդրոմուրճով և խրամուղային շերեփով (0.17մ</t>
    </r>
    <r>
      <rPr>
        <vertAlign val="superscript"/>
        <sz val="10"/>
        <color theme="1"/>
        <rFont val="GHEA Grapalat"/>
        <family val="3"/>
      </rPr>
      <t>3</t>
    </r>
    <r>
      <rPr>
        <sz val="10"/>
        <color theme="1"/>
        <rFont val="GHEA Grapalat"/>
        <family val="3"/>
      </rPr>
      <t>)  
JCB 3CX մակնիշի կամ նմանատիպ</t>
    </r>
  </si>
  <si>
    <r>
      <t>Անիվավոր ամբարձիչ-էքսկավատոր-հիդրավլիկ 0,17մ</t>
    </r>
    <r>
      <rPr>
        <vertAlign val="superscript"/>
        <sz val="10"/>
        <color theme="1"/>
        <rFont val="GHEA Grapalat"/>
        <family val="3"/>
      </rPr>
      <t>3</t>
    </r>
    <r>
      <rPr>
        <sz val="10"/>
        <color theme="1"/>
        <rFont val="GHEA Grapalat"/>
        <family val="3"/>
      </rPr>
      <t xml:space="preserve"> շերեփի տարողությամբ, հագեցված հիդրոմուրճով և ժայռային շերեփով JCB4CX մակնիշի կամ նմանատիպ</t>
    </r>
  </si>
  <si>
    <r>
      <t>Մարդատար ավտոմեքենա՝ Շեվրոլե Նիվա մակնիշի կամ նմանատիպ</t>
    </r>
    <r>
      <rPr>
        <b/>
        <sz val="10"/>
        <color theme="1"/>
        <rFont val="GHEA Grapalat"/>
        <family val="3"/>
      </rPr>
      <t xml:space="preserve">* </t>
    </r>
  </si>
  <si>
    <r>
      <t>Էքսկավատոր-հիդրավլիկ թրթուռավոր 1,85մ</t>
    </r>
    <r>
      <rPr>
        <vertAlign val="superscript"/>
        <sz val="10"/>
        <color theme="1"/>
        <rFont val="GHEA Grapalat"/>
        <family val="3"/>
      </rPr>
      <t>3</t>
    </r>
    <r>
      <rPr>
        <sz val="10"/>
        <color theme="1"/>
        <rFont val="GHEA Grapalat"/>
        <family val="3"/>
      </rPr>
      <t xml:space="preserve"> շերեփի տարողությամբ,  JCBJS370LC մակնիշի կամ նմանատիպ</t>
    </r>
  </si>
  <si>
    <r>
      <t>Ծավալ (</t>
    </r>
    <r>
      <rPr>
        <b/>
        <sz val="9"/>
        <rFont val="GHEA Grapalat"/>
        <family val="3"/>
      </rPr>
      <t>մլն դրամ` առանց ԱԱՀ)</t>
    </r>
  </si>
  <si>
    <r>
      <t>Ծավալ  (</t>
    </r>
    <r>
      <rPr>
        <b/>
        <sz val="9"/>
        <rFont val="GHEA Grapalat"/>
        <family val="3"/>
      </rPr>
      <t>մլն դրամ` առանց ԱԱՀ)</t>
    </r>
  </si>
  <si>
    <r>
      <t xml:space="preserve">Ծավալ  </t>
    </r>
    <r>
      <rPr>
        <b/>
        <sz val="9"/>
        <rFont val="GHEA Grapalat"/>
        <family val="3"/>
      </rPr>
      <t>(մլն դրամ` առանց ԱԱՀ)</t>
    </r>
  </si>
  <si>
    <r>
      <t xml:space="preserve">Ծավալ   </t>
    </r>
    <r>
      <rPr>
        <b/>
        <sz val="9"/>
        <rFont val="GHEA Grapalat"/>
        <family val="3"/>
      </rPr>
      <t>(մլն դրամ` առանց ԱԱՀ)</t>
    </r>
  </si>
  <si>
    <r>
      <t xml:space="preserve">Ծավալ </t>
    </r>
    <r>
      <rPr>
        <b/>
        <sz val="9"/>
        <rFont val="GHEA Grapalat"/>
        <family val="3"/>
      </rPr>
      <t>(մլն դրամ` առանց ԱԱՀ)</t>
    </r>
  </si>
  <si>
    <r>
      <t xml:space="preserve">Ծավալ         </t>
    </r>
    <r>
      <rPr>
        <b/>
        <sz val="9"/>
        <rFont val="GHEA Grapalat"/>
        <family val="3"/>
      </rPr>
      <t>(մլն դրամ` առանց ԱԱՀ)</t>
    </r>
  </si>
  <si>
    <t>2021թ.</t>
  </si>
  <si>
    <t>2022թ.</t>
  </si>
  <si>
    <t>2023թ.</t>
  </si>
  <si>
    <t>2024թ.</t>
  </si>
  <si>
    <t>2025թ.</t>
  </si>
  <si>
    <r>
      <rPr>
        <b/>
        <sz val="10"/>
        <color theme="1"/>
        <rFont val="GHEA Grapalat"/>
        <family val="3"/>
      </rPr>
      <t>*</t>
    </r>
    <r>
      <rPr>
        <sz val="10"/>
        <color theme="1"/>
        <rFont val="GHEA Grapalat"/>
        <family val="3"/>
      </rPr>
      <t xml:space="preserve"> Համաձայն ՀՀ Հարկային օրենսգրքի 72-րդ հոդվածի 1-ին կետի 8-րդ ենթակետի, մարդատար ավտոմեքենաների ձեռքբերման գումարները ներկայացված են ԱԱՀ-ով:</t>
    </r>
    <r>
      <rPr>
        <b/>
        <sz val="10"/>
        <color theme="1"/>
        <rFont val="GHEA Grapalat"/>
        <family val="3"/>
      </rPr>
      <t/>
    </r>
  </si>
  <si>
    <r>
      <t>Օպերատիվ ավտոմեքենաների ձեռքբերում</t>
    </r>
    <r>
      <rPr>
        <b/>
        <sz val="10"/>
        <color theme="1"/>
        <rFont val="GHEA Grapalat"/>
        <family val="3"/>
      </rPr>
      <t>*</t>
    </r>
  </si>
  <si>
    <r>
      <t xml:space="preserve">անիվավոր ամբարձիչ-էքսկավատորի ձեռքբերում. JCB 3CX տիպի, 0,17 </t>
    </r>
    <r>
      <rPr>
        <sz val="9"/>
        <color theme="1"/>
        <rFont val="GHEA Grapalat"/>
        <family val="3"/>
      </rPr>
      <t>մ</t>
    </r>
    <r>
      <rPr>
        <vertAlign val="superscript"/>
        <sz val="9"/>
        <color theme="1"/>
        <rFont val="GHEA Grapalat"/>
        <family val="3"/>
      </rPr>
      <t>3</t>
    </r>
    <r>
      <rPr>
        <sz val="9"/>
        <color theme="1"/>
        <rFont val="GHEA Grapalat"/>
        <family val="3"/>
      </rPr>
      <t xml:space="preserve"> շերեփի տարողությամբ, հագեցած հիդրոմուրճով և խրամուղային շերեփով</t>
    </r>
  </si>
  <si>
    <r>
      <t>Միկրոավտոբուսների վերասարքավորում</t>
    </r>
    <r>
      <rPr>
        <i/>
        <sz val="10"/>
        <color rgb="FFFF0000"/>
        <rFont val="GHEA Grapalat"/>
        <family val="3"/>
      </rPr>
      <t xml:space="preserve">  </t>
    </r>
  </si>
  <si>
    <r>
      <t>մ</t>
    </r>
    <r>
      <rPr>
        <vertAlign val="superscript"/>
        <sz val="10"/>
        <color theme="1"/>
        <rFont val="GHEA Grapalat"/>
        <family val="3"/>
      </rPr>
      <t>2</t>
    </r>
  </si>
  <si>
    <r>
      <t xml:space="preserve">
</t>
    </r>
    <r>
      <rPr>
        <b/>
        <sz val="10"/>
        <color theme="1"/>
        <rFont val="GHEA Grapalat"/>
        <family val="3"/>
      </rPr>
      <t>*</t>
    </r>
    <r>
      <rPr>
        <sz val="10"/>
        <color theme="1"/>
        <rFont val="GHEA Grapalat"/>
        <family val="3"/>
      </rPr>
      <t xml:space="preserve"> Համաձայն ՀՀ Հարկային օրենսգրքի 72-րդ հոդվածի 1-ին կետի 8-րդ ենթակետի, մարդատար ավտոմեքենաների ձեռքբերման գումարները ներկայացված են ԱԱՀ-ով:
</t>
    </r>
    <r>
      <rPr>
        <b/>
        <sz val="10"/>
        <color theme="1"/>
        <rFont val="Sylfaen"/>
        <family val="1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</si>
</sst>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1" formatCode="_-* #,##0\ _֏_-;\-* #,##0\ _֏_-;_-* &quot;-&quot;\ _֏_-;_-@_-"/>
    <numFmt numFmtId="43" formatCode="_-* #,##0.00\ _֏_-;\-* #,##0.00\ _֏_-;_-* &quot;-&quot;??\ _֏_-;_-@_-"/>
    <numFmt numFmtId="164" formatCode="_(* #,##0.00_);_(* \(#,##0.00\);_(* &quot;-&quot;??_);_(@_)"/>
    <numFmt numFmtId="165" formatCode="_-* #,##0.00_р_._-;\-* #,##0.00_р_._-;_-* &quot;-&quot;??_р_._-;_-@_-"/>
    <numFmt numFmtId="166" formatCode="_-* #,##0.0\ _դ_ր_._-;\-* #,##0.0\ _դ_ր_._-;_-* &quot;-&quot;?\ _դ_ր_._-;_-@_-"/>
    <numFmt numFmtId="167" formatCode="#,##0.0"/>
    <numFmt numFmtId="168" formatCode="0.0"/>
    <numFmt numFmtId="169" formatCode="_-* #,##0\ _դ_ր_._-;\-* #,##0\ _դ_ր_._-;_-* &quot;-&quot;?\ _դ_ր_._-;_-@_-"/>
    <numFmt numFmtId="170" formatCode="#,##0.0000000000000"/>
    <numFmt numFmtId="171" formatCode="_-* #,##0\ _֏_-;\-* #,##0\ _֏_-;_-* &quot;-&quot;??\ _֏_-;_-@_-"/>
    <numFmt numFmtId="172" formatCode="_(* #,##0.0000_);_(* \(#,##0.0000\);_(* &quot;-&quot;??_);_(@_)"/>
    <numFmt numFmtId="173" formatCode="_-* #,##0.0\ _֏_-;\-* #,##0.0\ _֏_-;_-* &quot;-&quot;??\ _֏_-;_-@_-"/>
    <numFmt numFmtId="174" formatCode="0.0000"/>
    <numFmt numFmtId="175" formatCode="0.0000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Armenian"/>
      <family val="2"/>
      <charset val="1"/>
    </font>
    <font>
      <sz val="11"/>
      <color theme="1"/>
      <name val="Sylfaen"/>
      <family val="1"/>
      <charset val="204"/>
    </font>
    <font>
      <sz val="10"/>
      <name val="Arial"/>
      <family val="2"/>
      <charset val="204"/>
    </font>
    <font>
      <sz val="10"/>
      <color theme="1"/>
      <name val="Sylfaen"/>
      <family val="1"/>
    </font>
    <font>
      <sz val="10"/>
      <name val="ArTarumianTimes"/>
      <family val="1"/>
    </font>
    <font>
      <sz val="10"/>
      <name val="Sylfaen"/>
      <family val="1"/>
      <charset val="204"/>
    </font>
    <font>
      <b/>
      <sz val="10"/>
      <name val="Sylfaen"/>
      <family val="1"/>
      <charset val="204"/>
    </font>
    <font>
      <sz val="8"/>
      <name val="Sylfaen"/>
      <family val="1"/>
      <charset val="204"/>
    </font>
    <font>
      <b/>
      <sz val="11"/>
      <color theme="1"/>
      <name val="Sylfaen"/>
      <family val="1"/>
      <charset val="204"/>
    </font>
    <font>
      <sz val="14"/>
      <name val="Sylfaen"/>
      <family val="1"/>
      <charset val="204"/>
    </font>
    <font>
      <sz val="10"/>
      <name val="Arial Armenian"/>
      <family val="2"/>
    </font>
    <font>
      <b/>
      <sz val="10"/>
      <color theme="1"/>
      <name val="Sylfaen"/>
      <family val="1"/>
    </font>
    <font>
      <b/>
      <sz val="12"/>
      <name val="GHEA Grapalat"/>
      <family val="3"/>
    </font>
    <font>
      <sz val="14"/>
      <color theme="1"/>
      <name val="GHEA Grapalat"/>
      <family val="3"/>
    </font>
    <font>
      <sz val="11"/>
      <color theme="1"/>
      <name val="GHEA Grapalat"/>
      <family val="3"/>
    </font>
    <font>
      <sz val="10"/>
      <color theme="1"/>
      <name val="GHEA Grapalat"/>
      <family val="3"/>
    </font>
    <font>
      <b/>
      <sz val="11"/>
      <color theme="1"/>
      <name val="GHEA Grapalat"/>
      <family val="3"/>
    </font>
    <font>
      <b/>
      <sz val="11"/>
      <name val="GHEA Grapalat"/>
      <family val="3"/>
    </font>
    <font>
      <sz val="10"/>
      <name val="GHEA Grapalat"/>
      <family val="3"/>
    </font>
    <font>
      <sz val="9"/>
      <color theme="1"/>
      <name val="GHEA Grapalat"/>
      <family val="3"/>
    </font>
    <font>
      <sz val="9"/>
      <name val="GHEA Grapalat"/>
      <family val="3"/>
    </font>
    <font>
      <i/>
      <sz val="11"/>
      <color theme="1"/>
      <name val="GHEA Grapalat"/>
      <family val="3"/>
    </font>
    <font>
      <b/>
      <sz val="10"/>
      <color theme="1"/>
      <name val="GHEA Grapalat"/>
      <family val="3"/>
    </font>
    <font>
      <b/>
      <sz val="10"/>
      <name val="GHEA Grapalat"/>
      <family val="3"/>
    </font>
    <font>
      <sz val="8"/>
      <color theme="1"/>
      <name val="GHEA Grapalat"/>
      <family val="3"/>
    </font>
    <font>
      <b/>
      <sz val="9"/>
      <color theme="1"/>
      <name val="GHEA Grapalat"/>
      <family val="3"/>
    </font>
    <font>
      <i/>
      <sz val="8"/>
      <color theme="1"/>
      <name val="GHEA Grapalat"/>
      <family val="3"/>
    </font>
    <font>
      <sz val="10.5"/>
      <color theme="1"/>
      <name val="GHEA Grapalat"/>
      <family val="3"/>
    </font>
    <font>
      <vertAlign val="superscript"/>
      <sz val="10"/>
      <color theme="1"/>
      <name val="GHEA Grapalat"/>
      <family val="3"/>
    </font>
    <font>
      <b/>
      <sz val="9"/>
      <name val="GHEA Grapalat"/>
      <family val="3"/>
    </font>
    <font>
      <vertAlign val="superscript"/>
      <sz val="9"/>
      <color theme="1"/>
      <name val="GHEA Grapalat"/>
      <family val="3"/>
    </font>
    <font>
      <i/>
      <sz val="10"/>
      <color rgb="FFFF0000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4" fillId="0" borderId="0"/>
    <xf numFmtId="0" fontId="6" fillId="0" borderId="0"/>
    <xf numFmtId="0" fontId="4" fillId="0" borderId="0"/>
    <xf numFmtId="0" fontId="12" fillId="0" borderId="0"/>
  </cellStyleXfs>
  <cellXfs count="208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Fill="1" applyAlignment="1">
      <alignment vertical="center"/>
    </xf>
    <xf numFmtId="0" fontId="3" fillId="0" borderId="0" xfId="2" applyFont="1" applyFill="1"/>
    <xf numFmtId="0" fontId="10" fillId="0" borderId="0" xfId="2" applyFont="1" applyFill="1"/>
    <xf numFmtId="0" fontId="3" fillId="0" borderId="0" xfId="2" applyFont="1" applyFill="1" applyBorder="1"/>
    <xf numFmtId="0" fontId="11" fillId="0" borderId="0" xfId="4" applyFont="1" applyFill="1"/>
    <xf numFmtId="0" fontId="7" fillId="0" borderId="0" xfId="4" applyFont="1" applyFill="1"/>
    <xf numFmtId="0" fontId="8" fillId="0" borderId="0" xfId="5" applyFont="1" applyFill="1" applyBorder="1" applyAlignment="1">
      <alignment horizontal="center" vertical="top" wrapText="1"/>
    </xf>
    <xf numFmtId="0" fontId="7" fillId="0" borderId="0" xfId="4" applyFont="1" applyFill="1" applyAlignment="1">
      <alignment horizontal="center" vertical="center"/>
    </xf>
    <xf numFmtId="0" fontId="9" fillId="0" borderId="0" xfId="4" applyFont="1" applyFill="1"/>
    <xf numFmtId="2" fontId="3" fillId="0" borderId="0" xfId="2" applyNumberFormat="1" applyFont="1" applyAlignment="1">
      <alignment vertical="center"/>
    </xf>
    <xf numFmtId="168" fontId="3" fillId="0" borderId="0" xfId="2" applyNumberFormat="1" applyFont="1" applyFill="1"/>
    <xf numFmtId="164" fontId="10" fillId="0" borderId="0" xfId="2" applyNumberFormat="1" applyFont="1" applyFill="1"/>
    <xf numFmtId="168" fontId="3" fillId="0" borderId="0" xfId="2" applyNumberFormat="1" applyFont="1" applyFill="1" applyBorder="1"/>
    <xf numFmtId="2" fontId="3" fillId="0" borderId="0" xfId="2" applyNumberFormat="1" applyFont="1" applyFill="1" applyAlignment="1">
      <alignment horizontal="right" vertical="center"/>
    </xf>
    <xf numFmtId="2" fontId="10" fillId="0" borderId="0" xfId="2" applyNumberFormat="1" applyFont="1" applyFill="1"/>
    <xf numFmtId="175" fontId="3" fillId="0" borderId="0" xfId="2" applyNumberFormat="1" applyFont="1" applyFill="1" applyAlignment="1">
      <alignment vertical="center"/>
    </xf>
    <xf numFmtId="2" fontId="15" fillId="0" borderId="0" xfId="2" applyNumberFormat="1" applyFont="1" applyAlignment="1">
      <alignment vertical="center"/>
    </xf>
    <xf numFmtId="0" fontId="15" fillId="0" borderId="0" xfId="2" applyFont="1" applyAlignment="1">
      <alignment vertical="center"/>
    </xf>
    <xf numFmtId="1" fontId="16" fillId="0" borderId="0" xfId="2" applyNumberFormat="1" applyFont="1" applyAlignment="1">
      <alignment horizontal="center" vertical="center"/>
    </xf>
    <xf numFmtId="0" fontId="16" fillId="0" borderId="0" xfId="2" applyFont="1" applyAlignment="1">
      <alignment vertical="center" wrapText="1"/>
    </xf>
    <xf numFmtId="0" fontId="16" fillId="0" borderId="0" xfId="2" applyFont="1" applyAlignment="1">
      <alignment horizontal="center" vertical="center"/>
    </xf>
    <xf numFmtId="0" fontId="16" fillId="0" borderId="0" xfId="2" applyFont="1" applyAlignment="1">
      <alignment vertical="center"/>
    </xf>
    <xf numFmtId="2" fontId="16" fillId="0" borderId="0" xfId="2" applyNumberFormat="1" applyFont="1" applyAlignment="1">
      <alignment vertical="center"/>
    </xf>
    <xf numFmtId="2" fontId="16" fillId="0" borderId="0" xfId="2" applyNumberFormat="1" applyFont="1" applyAlignment="1">
      <alignment horizontal="center" vertical="center"/>
    </xf>
    <xf numFmtId="0" fontId="18" fillId="0" borderId="2" xfId="2" applyFont="1" applyBorder="1" applyAlignment="1">
      <alignment horizontal="center" vertical="center"/>
    </xf>
    <xf numFmtId="0" fontId="19" fillId="0" borderId="2" xfId="4" applyFont="1" applyBorder="1" applyAlignment="1">
      <alignment horizontal="center" vertical="center" wrapText="1"/>
    </xf>
    <xf numFmtId="0" fontId="18" fillId="0" borderId="2" xfId="2" applyFont="1" applyFill="1" applyBorder="1" applyAlignment="1">
      <alignment horizontal="center" vertical="center"/>
    </xf>
    <xf numFmtId="0" fontId="19" fillId="0" borderId="2" xfId="4" applyFont="1" applyFill="1" applyBorder="1" applyAlignment="1">
      <alignment horizontal="center" vertical="center" wrapText="1"/>
    </xf>
    <xf numFmtId="1" fontId="18" fillId="2" borderId="2" xfId="1" applyNumberFormat="1" applyFont="1" applyFill="1" applyBorder="1" applyAlignment="1">
      <alignment horizontal="center" vertical="center"/>
    </xf>
    <xf numFmtId="49" fontId="18" fillId="2" borderId="2" xfId="1" applyNumberFormat="1" applyFont="1" applyFill="1" applyBorder="1" applyAlignment="1">
      <alignment horizontal="center" vertical="center" wrapText="1"/>
    </xf>
    <xf numFmtId="49" fontId="18" fillId="2" borderId="2" xfId="1" applyNumberFormat="1" applyFont="1" applyFill="1" applyBorder="1" applyAlignment="1">
      <alignment horizontal="center" vertical="center"/>
    </xf>
    <xf numFmtId="2" fontId="16" fillId="0" borderId="0" xfId="1" applyNumberFormat="1" applyFont="1" applyAlignment="1">
      <alignment vertical="center"/>
    </xf>
    <xf numFmtId="49" fontId="16" fillId="0" borderId="0" xfId="1" applyNumberFormat="1" applyFont="1" applyAlignment="1">
      <alignment vertical="center"/>
    </xf>
    <xf numFmtId="1" fontId="18" fillId="0" borderId="2" xfId="2" applyNumberFormat="1" applyFont="1" applyFill="1" applyBorder="1" applyAlignment="1">
      <alignment horizontal="center" vertical="center"/>
    </xf>
    <xf numFmtId="0" fontId="18" fillId="0" borderId="2" xfId="2" applyFont="1" applyFill="1" applyBorder="1" applyAlignment="1">
      <alignment horizontal="left" vertical="center" wrapText="1"/>
    </xf>
    <xf numFmtId="0" fontId="16" fillId="0" borderId="2" xfId="2" applyFont="1" applyFill="1" applyBorder="1" applyAlignment="1">
      <alignment horizontal="right" vertical="center"/>
    </xf>
    <xf numFmtId="169" fontId="16" fillId="0" borderId="2" xfId="1" applyNumberFormat="1" applyFont="1" applyFill="1" applyBorder="1" applyAlignment="1">
      <alignment horizontal="right" vertical="center" wrapText="1"/>
    </xf>
    <xf numFmtId="4" fontId="19" fillId="0" borderId="2" xfId="1" applyNumberFormat="1" applyFont="1" applyFill="1" applyBorder="1" applyAlignment="1">
      <alignment horizontal="right" vertical="center" wrapText="1"/>
    </xf>
    <xf numFmtId="2" fontId="16" fillId="0" borderId="0" xfId="1" applyNumberFormat="1" applyFont="1" applyFill="1" applyAlignment="1">
      <alignment vertical="center"/>
    </xf>
    <xf numFmtId="49" fontId="16" fillId="0" borderId="0" xfId="1" applyNumberFormat="1" applyFont="1" applyFill="1" applyAlignment="1">
      <alignment vertical="center"/>
    </xf>
    <xf numFmtId="168" fontId="17" fillId="0" borderId="2" xfId="2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left" vertical="center" wrapText="1" indent="2"/>
    </xf>
    <xf numFmtId="0" fontId="17" fillId="0" borderId="2" xfId="2" applyFont="1" applyFill="1" applyBorder="1" applyAlignment="1">
      <alignment horizontal="right" vertical="center"/>
    </xf>
    <xf numFmtId="169" fontId="17" fillId="0" borderId="2" xfId="1" applyNumberFormat="1" applyFont="1" applyFill="1" applyBorder="1" applyAlignment="1">
      <alignment horizontal="right" vertical="center" wrapText="1"/>
    </xf>
    <xf numFmtId="4" fontId="17" fillId="0" borderId="2" xfId="1" applyNumberFormat="1" applyFont="1" applyFill="1" applyBorder="1" applyAlignment="1">
      <alignment horizontal="right" vertical="center" wrapText="1"/>
    </xf>
    <xf numFmtId="4" fontId="20" fillId="0" borderId="2" xfId="1" applyNumberFormat="1" applyFont="1" applyFill="1" applyBorder="1" applyAlignment="1">
      <alignment horizontal="right" vertical="center" wrapText="1"/>
    </xf>
    <xf numFmtId="168" fontId="21" fillId="0" borderId="2" xfId="0" applyNumberFormat="1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right" vertical="center"/>
    </xf>
    <xf numFmtId="169" fontId="21" fillId="0" borderId="2" xfId="1" applyNumberFormat="1" applyFont="1" applyFill="1" applyBorder="1" applyAlignment="1">
      <alignment horizontal="right" vertical="center" wrapText="1"/>
    </xf>
    <xf numFmtId="4" fontId="21" fillId="0" borderId="2" xfId="1" applyNumberFormat="1" applyFont="1" applyFill="1" applyBorder="1" applyAlignment="1">
      <alignment horizontal="right" vertical="center" wrapText="1"/>
    </xf>
    <xf numFmtId="4" fontId="22" fillId="0" borderId="2" xfId="1" applyNumberFormat="1" applyFont="1" applyFill="1" applyBorder="1" applyAlignment="1">
      <alignment horizontal="right" vertical="center" wrapText="1"/>
    </xf>
    <xf numFmtId="2" fontId="17" fillId="0" borderId="0" xfId="1" applyNumberFormat="1" applyFont="1" applyAlignment="1">
      <alignment vertical="center"/>
    </xf>
    <xf numFmtId="49" fontId="17" fillId="0" borderId="0" xfId="1" applyNumberFormat="1" applyFont="1" applyAlignment="1">
      <alignment vertical="center"/>
    </xf>
    <xf numFmtId="0" fontId="21" fillId="0" borderId="2" xfId="2" applyFont="1" applyFill="1" applyBorder="1" applyAlignment="1">
      <alignment horizontal="center" vertical="center"/>
    </xf>
    <xf numFmtId="169" fontId="21" fillId="0" borderId="2" xfId="1" applyNumberFormat="1" applyFont="1" applyFill="1" applyBorder="1" applyAlignment="1">
      <alignment horizontal="center" vertical="center" wrapText="1"/>
    </xf>
    <xf numFmtId="1" fontId="18" fillId="2" borderId="2" xfId="2" applyNumberFormat="1" applyFont="1" applyFill="1" applyBorder="1" applyAlignment="1">
      <alignment horizontal="center" vertical="center"/>
    </xf>
    <xf numFmtId="0" fontId="18" fillId="2" borderId="2" xfId="2" applyFont="1" applyFill="1" applyBorder="1" applyAlignment="1">
      <alignment horizontal="center" vertical="center" wrapText="1"/>
    </xf>
    <xf numFmtId="0" fontId="18" fillId="2" borderId="2" xfId="2" applyFont="1" applyFill="1" applyBorder="1" applyAlignment="1">
      <alignment horizontal="center" vertical="center"/>
    </xf>
    <xf numFmtId="169" fontId="18" fillId="2" borderId="2" xfId="2" applyNumberFormat="1" applyFont="1" applyFill="1" applyBorder="1" applyAlignment="1">
      <alignment horizontal="right" vertical="center" wrapText="1"/>
    </xf>
    <xf numFmtId="4" fontId="18" fillId="2" borderId="2" xfId="2" applyNumberFormat="1" applyFont="1" applyFill="1" applyBorder="1" applyAlignment="1">
      <alignment horizontal="right" vertical="center" wrapText="1"/>
    </xf>
    <xf numFmtId="2" fontId="18" fillId="0" borderId="0" xfId="2" applyNumberFormat="1" applyFont="1" applyAlignment="1">
      <alignment horizontal="center" vertical="center"/>
    </xf>
    <xf numFmtId="167" fontId="16" fillId="0" borderId="0" xfId="2" applyNumberFormat="1" applyFont="1" applyAlignment="1">
      <alignment vertical="center"/>
    </xf>
    <xf numFmtId="0" fontId="16" fillId="0" borderId="0" xfId="2" applyFont="1" applyFill="1" applyAlignment="1">
      <alignment vertical="center"/>
    </xf>
    <xf numFmtId="167" fontId="16" fillId="0" borderId="0" xfId="2" applyNumberFormat="1" applyFont="1" applyFill="1" applyAlignment="1">
      <alignment vertical="center"/>
    </xf>
    <xf numFmtId="2" fontId="16" fillId="0" borderId="0" xfId="2" applyNumberFormat="1" applyFont="1" applyFill="1" applyAlignment="1">
      <alignment vertical="center"/>
    </xf>
    <xf numFmtId="0" fontId="23" fillId="0" borderId="0" xfId="2" applyFont="1" applyFill="1" applyAlignment="1">
      <alignment horizontal="left" vertical="center"/>
    </xf>
    <xf numFmtId="2" fontId="23" fillId="0" borderId="0" xfId="2" applyNumberFormat="1" applyFont="1" applyFill="1" applyAlignment="1">
      <alignment horizontal="left" vertical="center"/>
    </xf>
    <xf numFmtId="1" fontId="16" fillId="0" borderId="0" xfId="2" applyNumberFormat="1" applyFont="1" applyFill="1" applyAlignment="1">
      <alignment horizontal="center" vertical="center"/>
    </xf>
    <xf numFmtId="1" fontId="23" fillId="0" borderId="0" xfId="2" applyNumberFormat="1" applyFont="1" applyFill="1" applyAlignment="1">
      <alignment horizontal="center" vertical="center"/>
    </xf>
    <xf numFmtId="0" fontId="22" fillId="0" borderId="2" xfId="0" applyFont="1" applyFill="1" applyBorder="1" applyAlignment="1">
      <alignment horizontal="right" vertical="center" wrapText="1" indent="4"/>
    </xf>
    <xf numFmtId="0" fontId="15" fillId="0" borderId="0" xfId="2" applyFont="1" applyFill="1" applyAlignment="1">
      <alignment horizontal="center" vertical="center"/>
    </xf>
    <xf numFmtId="2" fontId="17" fillId="0" borderId="0" xfId="2" applyNumberFormat="1" applyFont="1" applyFill="1" applyAlignment="1">
      <alignment horizontal="center" vertical="center"/>
    </xf>
    <xf numFmtId="0" fontId="20" fillId="0" borderId="0" xfId="3" applyFont="1" applyFill="1" applyBorder="1" applyAlignment="1">
      <alignment horizontal="center" vertical="center" wrapText="1"/>
    </xf>
    <xf numFmtId="0" fontId="16" fillId="0" borderId="0" xfId="2" applyFont="1" applyFill="1" applyAlignment="1">
      <alignment horizontal="center" vertical="center"/>
    </xf>
    <xf numFmtId="0" fontId="17" fillId="0" borderId="0" xfId="2" applyFont="1" applyBorder="1" applyAlignment="1">
      <alignment vertical="center"/>
    </xf>
    <xf numFmtId="0" fontId="16" fillId="0" borderId="0" xfId="2" applyFont="1" applyFill="1" applyBorder="1" applyAlignment="1">
      <alignment horizontal="center" vertical="center"/>
    </xf>
    <xf numFmtId="1" fontId="24" fillId="0" borderId="2" xfId="2" applyNumberFormat="1" applyFont="1" applyFill="1" applyBorder="1" applyAlignment="1">
      <alignment horizontal="center" vertical="center"/>
    </xf>
    <xf numFmtId="0" fontId="25" fillId="0" borderId="2" xfId="4" applyFont="1" applyFill="1" applyBorder="1" applyAlignment="1">
      <alignment horizontal="center" vertical="center" wrapText="1"/>
    </xf>
    <xf numFmtId="0" fontId="26" fillId="0" borderId="0" xfId="2" applyFont="1" applyFill="1" applyAlignment="1">
      <alignment horizontal="center" vertical="center"/>
    </xf>
    <xf numFmtId="0" fontId="19" fillId="0" borderId="2" xfId="2" applyFont="1" applyFill="1" applyBorder="1" applyAlignment="1">
      <alignment horizontal="center" vertical="center" wrapText="1"/>
    </xf>
    <xf numFmtId="4" fontId="19" fillId="0" borderId="2" xfId="1" applyNumberFormat="1" applyFont="1" applyFill="1" applyBorder="1" applyAlignment="1">
      <alignment horizontal="right" vertical="center"/>
    </xf>
    <xf numFmtId="41" fontId="17" fillId="0" borderId="2" xfId="1" applyNumberFormat="1" applyFont="1" applyFill="1" applyBorder="1" applyAlignment="1">
      <alignment horizontal="center" vertical="center"/>
    </xf>
    <xf numFmtId="4" fontId="17" fillId="0" borderId="2" xfId="2" applyNumberFormat="1" applyFont="1" applyFill="1" applyBorder="1" applyAlignment="1">
      <alignment horizontal="right" vertical="center" wrapText="1"/>
    </xf>
    <xf numFmtId="167" fontId="17" fillId="0" borderId="2" xfId="1" applyNumberFormat="1" applyFont="1" applyFill="1" applyBorder="1" applyAlignment="1">
      <alignment horizontal="right" vertical="center"/>
    </xf>
    <xf numFmtId="4" fontId="17" fillId="0" borderId="2" xfId="1" applyNumberFormat="1" applyFont="1" applyFill="1" applyBorder="1" applyAlignment="1">
      <alignment horizontal="right" vertical="center"/>
    </xf>
    <xf numFmtId="166" fontId="21" fillId="0" borderId="2" xfId="2" applyNumberFormat="1" applyFont="1" applyFill="1" applyBorder="1" applyAlignment="1">
      <alignment horizontal="center" vertical="center" wrapText="1"/>
    </xf>
    <xf numFmtId="4" fontId="27" fillId="0" borderId="2" xfId="2" applyNumberFormat="1" applyFont="1" applyFill="1" applyBorder="1" applyAlignment="1">
      <alignment horizontal="right" vertical="center" wrapText="1"/>
    </xf>
    <xf numFmtId="4" fontId="21" fillId="0" borderId="2" xfId="1" applyNumberFormat="1" applyFont="1" applyFill="1" applyBorder="1" applyAlignment="1">
      <alignment horizontal="right" vertical="center"/>
    </xf>
    <xf numFmtId="167" fontId="21" fillId="0" borderId="2" xfId="1" applyNumberFormat="1" applyFont="1" applyFill="1" applyBorder="1" applyAlignment="1">
      <alignment horizontal="right" vertical="center"/>
    </xf>
    <xf numFmtId="167" fontId="21" fillId="0" borderId="2" xfId="2" applyNumberFormat="1" applyFont="1" applyFill="1" applyBorder="1" applyAlignment="1">
      <alignment horizontal="right" vertical="center" wrapText="1"/>
    </xf>
    <xf numFmtId="0" fontId="21" fillId="0" borderId="2" xfId="0" applyFont="1" applyFill="1" applyBorder="1" applyAlignment="1">
      <alignment horizontal="center" vertical="center" wrapText="1"/>
    </xf>
    <xf numFmtId="4" fontId="21" fillId="0" borderId="2" xfId="2" applyNumberFormat="1" applyFont="1" applyFill="1" applyBorder="1" applyAlignment="1">
      <alignment horizontal="right" vertical="center" wrapText="1"/>
    </xf>
    <xf numFmtId="0" fontId="28" fillId="0" borderId="0" xfId="2" applyFont="1" applyFill="1" applyAlignment="1">
      <alignment horizontal="center" vertical="center"/>
    </xf>
    <xf numFmtId="0" fontId="19" fillId="0" borderId="2" xfId="2" applyFont="1" applyFill="1" applyBorder="1" applyAlignment="1">
      <alignment horizontal="left" vertical="center" wrapText="1"/>
    </xf>
    <xf numFmtId="166" fontId="29" fillId="0" borderId="2" xfId="2" applyNumberFormat="1" applyFont="1" applyFill="1" applyBorder="1" applyAlignment="1">
      <alignment horizontal="center" vertical="center" wrapText="1"/>
    </xf>
    <xf numFmtId="4" fontId="18" fillId="0" borderId="2" xfId="2" applyNumberFormat="1" applyFont="1" applyFill="1" applyBorder="1" applyAlignment="1">
      <alignment horizontal="right" vertical="center" wrapText="1"/>
    </xf>
    <xf numFmtId="4" fontId="18" fillId="0" borderId="2" xfId="1" applyNumberFormat="1" applyFont="1" applyFill="1" applyBorder="1" applyAlignment="1">
      <alignment horizontal="right" vertical="center"/>
    </xf>
    <xf numFmtId="170" fontId="16" fillId="0" borderId="0" xfId="2" applyNumberFormat="1" applyFont="1" applyFill="1" applyAlignment="1">
      <alignment horizontal="center" vertical="center"/>
    </xf>
    <xf numFmtId="168" fontId="17" fillId="0" borderId="2" xfId="0" applyNumberFormat="1" applyFont="1" applyFill="1" applyBorder="1" applyAlignment="1">
      <alignment horizontal="center" vertical="center" wrapText="1"/>
    </xf>
    <xf numFmtId="0" fontId="17" fillId="0" borderId="2" xfId="2" applyFont="1" applyFill="1" applyBorder="1" applyAlignment="1">
      <alignment horizontal="center" vertical="center"/>
    </xf>
    <xf numFmtId="4" fontId="16" fillId="0" borderId="0" xfId="2" applyNumberFormat="1" applyFont="1" applyFill="1" applyAlignment="1">
      <alignment horizontal="center" vertical="center"/>
    </xf>
    <xf numFmtId="2" fontId="17" fillId="0" borderId="2" xfId="0" applyNumberFormat="1" applyFont="1" applyFill="1" applyBorder="1" applyAlignment="1">
      <alignment horizontal="center" vertical="center" wrapText="1"/>
    </xf>
    <xf numFmtId="2" fontId="17" fillId="0" borderId="2" xfId="2" applyNumberFormat="1" applyFont="1" applyFill="1" applyBorder="1" applyAlignment="1">
      <alignment horizontal="center" vertical="center"/>
    </xf>
    <xf numFmtId="3" fontId="16" fillId="0" borderId="2" xfId="1" applyNumberFormat="1" applyFont="1" applyFill="1" applyBorder="1" applyAlignment="1">
      <alignment horizontal="right" vertical="center" wrapText="1"/>
    </xf>
    <xf numFmtId="3" fontId="17" fillId="0" borderId="2" xfId="1" applyNumberFormat="1" applyFont="1" applyFill="1" applyBorder="1" applyAlignment="1">
      <alignment horizontal="right" vertical="center" wrapText="1"/>
    </xf>
    <xf numFmtId="167" fontId="21" fillId="0" borderId="2" xfId="1" applyNumberFormat="1" applyFont="1" applyFill="1" applyBorder="1" applyAlignment="1">
      <alignment horizontal="right" vertical="center" wrapText="1"/>
    </xf>
    <xf numFmtId="0" fontId="16" fillId="0" borderId="2" xfId="2" applyFont="1" applyFill="1" applyBorder="1" applyAlignment="1">
      <alignment horizontal="center" vertical="center"/>
    </xf>
    <xf numFmtId="172" fontId="16" fillId="0" borderId="0" xfId="2" applyNumberFormat="1" applyFont="1" applyFill="1" applyAlignment="1">
      <alignment horizontal="center" vertical="center"/>
    </xf>
    <xf numFmtId="2" fontId="16" fillId="0" borderId="0" xfId="2" applyNumberFormat="1" applyFont="1" applyFill="1" applyAlignment="1">
      <alignment horizontal="center" vertical="center"/>
    </xf>
    <xf numFmtId="167" fontId="16" fillId="0" borderId="0" xfId="2" applyNumberFormat="1" applyFont="1" applyFill="1" applyAlignment="1">
      <alignment horizontal="center" vertical="center"/>
    </xf>
    <xf numFmtId="0" fontId="18" fillId="0" borderId="2" xfId="2" applyFont="1" applyFill="1" applyBorder="1" applyAlignment="1">
      <alignment horizontal="center" vertical="center" wrapText="1"/>
    </xf>
    <xf numFmtId="0" fontId="15" fillId="0" borderId="0" xfId="2" applyFont="1" applyFill="1" applyBorder="1"/>
    <xf numFmtId="49" fontId="16" fillId="0" borderId="0" xfId="2" applyNumberFormat="1" applyFont="1" applyFill="1"/>
    <xf numFmtId="0" fontId="17" fillId="0" borderId="0" xfId="2" applyFont="1" applyFill="1" applyAlignment="1">
      <alignment horizontal="left" wrapText="1"/>
    </xf>
    <xf numFmtId="0" fontId="16" fillId="0" borderId="0" xfId="2" applyFont="1" applyFill="1" applyAlignment="1">
      <alignment horizontal="center"/>
    </xf>
    <xf numFmtId="0" fontId="16" fillId="0" borderId="0" xfId="2" applyFont="1" applyFill="1" applyBorder="1"/>
    <xf numFmtId="0" fontId="26" fillId="0" borderId="0" xfId="2" applyFont="1" applyFill="1" applyBorder="1"/>
    <xf numFmtId="49" fontId="18" fillId="0" borderId="2" xfId="2" applyNumberFormat="1" applyFont="1" applyFill="1" applyBorder="1" applyAlignment="1">
      <alignment horizontal="center" vertical="center" wrapText="1"/>
    </xf>
    <xf numFmtId="0" fontId="19" fillId="0" borderId="2" xfId="2" applyFont="1" applyFill="1" applyBorder="1" applyAlignment="1">
      <alignment vertical="center" wrapText="1"/>
    </xf>
    <xf numFmtId="1" fontId="18" fillId="0" borderId="2" xfId="1" applyNumberFormat="1" applyFont="1" applyFill="1" applyBorder="1" applyAlignment="1">
      <alignment horizontal="right" vertical="center" wrapText="1"/>
    </xf>
    <xf numFmtId="2" fontId="18" fillId="0" borderId="2" xfId="1" applyNumberFormat="1" applyFont="1" applyFill="1" applyBorder="1" applyAlignment="1">
      <alignment horizontal="right" vertical="center" wrapText="1"/>
    </xf>
    <xf numFmtId="168" fontId="17" fillId="3" borderId="2" xfId="2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1" fontId="17" fillId="0" borderId="2" xfId="2" applyNumberFormat="1" applyFont="1" applyFill="1" applyBorder="1" applyAlignment="1">
      <alignment vertical="center"/>
    </xf>
    <xf numFmtId="2" fontId="17" fillId="0" borderId="2" xfId="2" applyNumberFormat="1" applyFont="1" applyFill="1" applyBorder="1" applyAlignment="1">
      <alignment vertical="center"/>
    </xf>
    <xf numFmtId="1" fontId="19" fillId="0" borderId="2" xfId="1" applyNumberFormat="1" applyFont="1" applyFill="1" applyBorder="1" applyAlignment="1">
      <alignment horizontal="right" vertical="center" wrapText="1"/>
    </xf>
    <xf numFmtId="0" fontId="28" fillId="0" borderId="0" xfId="2" applyFont="1" applyFill="1" applyBorder="1"/>
    <xf numFmtId="2" fontId="26" fillId="0" borderId="0" xfId="2" applyNumberFormat="1" applyFont="1" applyFill="1" applyBorder="1" applyAlignment="1">
      <alignment horizontal="center" vertical="center"/>
    </xf>
    <xf numFmtId="1" fontId="17" fillId="0" borderId="2" xfId="1" applyNumberFormat="1" applyFont="1" applyFill="1" applyBorder="1" applyAlignment="1">
      <alignment horizontal="right" vertical="center" wrapText="1"/>
    </xf>
    <xf numFmtId="2" fontId="17" fillId="0" borderId="2" xfId="1" applyNumberFormat="1" applyFont="1" applyFill="1" applyBorder="1" applyAlignment="1">
      <alignment horizontal="right" vertical="center" wrapText="1"/>
    </xf>
    <xf numFmtId="0" fontId="28" fillId="0" borderId="0" xfId="2" applyFont="1" applyFill="1" applyBorder="1" applyAlignment="1">
      <alignment vertical="center"/>
    </xf>
    <xf numFmtId="43" fontId="24" fillId="0" borderId="2" xfId="2" applyNumberFormat="1" applyFont="1" applyFill="1" applyBorder="1" applyAlignment="1">
      <alignment horizontal="right" vertical="center" wrapText="1"/>
    </xf>
    <xf numFmtId="171" fontId="17" fillId="0" borderId="2" xfId="2" applyNumberFormat="1" applyFont="1" applyFill="1" applyBorder="1" applyAlignment="1">
      <alignment horizontal="right" vertical="center" wrapText="1"/>
    </xf>
    <xf numFmtId="2" fontId="17" fillId="3" borderId="2" xfId="2" applyNumberFormat="1" applyFont="1" applyFill="1" applyBorder="1" applyAlignment="1">
      <alignment horizontal="center" vertical="center"/>
    </xf>
    <xf numFmtId="49" fontId="19" fillId="0" borderId="2" xfId="2" applyNumberFormat="1" applyFont="1" applyFill="1" applyBorder="1" applyAlignment="1">
      <alignment horizontal="center" vertical="center" wrapText="1"/>
    </xf>
    <xf numFmtId="43" fontId="18" fillId="0" borderId="2" xfId="2" applyNumberFormat="1" applyFont="1" applyFill="1" applyBorder="1" applyAlignment="1">
      <alignment horizontal="right" vertical="center" wrapText="1"/>
    </xf>
    <xf numFmtId="173" fontId="18" fillId="0" borderId="2" xfId="2" applyNumberFormat="1" applyFont="1" applyFill="1" applyBorder="1" applyAlignment="1">
      <alignment horizontal="right" vertical="center" wrapText="1"/>
    </xf>
    <xf numFmtId="173" fontId="18" fillId="0" borderId="2" xfId="1" applyNumberFormat="1" applyFont="1" applyFill="1" applyBorder="1" applyAlignment="1">
      <alignment horizontal="right" vertical="center" wrapText="1"/>
    </xf>
    <xf numFmtId="167" fontId="18" fillId="2" borderId="2" xfId="2" applyNumberFormat="1" applyFont="1" applyFill="1" applyBorder="1" applyAlignment="1">
      <alignment horizontal="right" vertical="center" wrapText="1"/>
    </xf>
    <xf numFmtId="2" fontId="18" fillId="2" borderId="2" xfId="2" applyNumberFormat="1" applyFont="1" applyFill="1" applyBorder="1" applyAlignment="1">
      <alignment horizontal="right" vertical="center" wrapText="1"/>
    </xf>
    <xf numFmtId="0" fontId="18" fillId="0" borderId="0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 wrapText="1"/>
    </xf>
    <xf numFmtId="0" fontId="17" fillId="0" borderId="0" xfId="2" applyFont="1" applyFill="1" applyBorder="1" applyAlignment="1">
      <alignment horizontal="center" vertical="center"/>
    </xf>
    <xf numFmtId="0" fontId="16" fillId="0" borderId="0" xfId="2" applyFont="1" applyFill="1" applyBorder="1" applyAlignment="1">
      <alignment horizontal="center"/>
    </xf>
    <xf numFmtId="0" fontId="15" fillId="0" borderId="0" xfId="2" applyFont="1" applyFill="1"/>
    <xf numFmtId="0" fontId="19" fillId="0" borderId="0" xfId="5" applyFont="1" applyFill="1" applyBorder="1" applyAlignment="1">
      <alignment horizontal="center" vertical="top" wrapText="1"/>
    </xf>
    <xf numFmtId="0" fontId="16" fillId="0" borderId="0" xfId="2" applyFont="1" applyFill="1"/>
    <xf numFmtId="0" fontId="17" fillId="0" borderId="0" xfId="2" applyFont="1" applyBorder="1" applyAlignment="1">
      <alignment horizontal="right" vertical="center"/>
    </xf>
    <xf numFmtId="3" fontId="18" fillId="0" borderId="2" xfId="2" applyNumberFormat="1" applyFont="1" applyFill="1" applyBorder="1" applyAlignment="1">
      <alignment horizontal="center" vertical="center"/>
    </xf>
    <xf numFmtId="0" fontId="26" fillId="0" borderId="0" xfId="2" applyFont="1" applyFill="1"/>
    <xf numFmtId="168" fontId="16" fillId="0" borderId="0" xfId="2" applyNumberFormat="1" applyFont="1" applyFill="1"/>
    <xf numFmtId="2" fontId="16" fillId="0" borderId="0" xfId="2" applyNumberFormat="1" applyFont="1" applyFill="1"/>
    <xf numFmtId="167" fontId="16" fillId="0" borderId="0" xfId="2" applyNumberFormat="1" applyFont="1" applyFill="1"/>
    <xf numFmtId="4" fontId="16" fillId="0" borderId="0" xfId="2" applyNumberFormat="1" applyFont="1" applyFill="1"/>
    <xf numFmtId="174" fontId="3" fillId="0" borderId="0" xfId="2" applyNumberFormat="1" applyFont="1" applyFill="1"/>
    <xf numFmtId="0" fontId="18" fillId="0" borderId="2" xfId="2" applyFont="1" applyFill="1" applyBorder="1" applyAlignment="1">
      <alignment horizontal="center" vertical="center" wrapText="1"/>
    </xf>
    <xf numFmtId="3" fontId="17" fillId="0" borderId="2" xfId="1" applyNumberFormat="1" applyFont="1" applyFill="1" applyBorder="1" applyAlignment="1">
      <alignment horizontal="right" vertical="center"/>
    </xf>
    <xf numFmtId="3" fontId="21" fillId="0" borderId="2" xfId="1" applyNumberFormat="1" applyFont="1" applyFill="1" applyBorder="1" applyAlignment="1">
      <alignment horizontal="right" vertical="center"/>
    </xf>
    <xf numFmtId="3" fontId="21" fillId="0" borderId="2" xfId="1" applyNumberFormat="1" applyFont="1" applyFill="1" applyBorder="1" applyAlignment="1">
      <alignment horizontal="right" vertical="center" wrapText="1"/>
    </xf>
    <xf numFmtId="167" fontId="17" fillId="0" borderId="2" xfId="1" applyNumberFormat="1" applyFont="1" applyFill="1" applyBorder="1" applyAlignment="1">
      <alignment horizontal="right" vertical="center" wrapText="1"/>
    </xf>
    <xf numFmtId="4" fontId="17" fillId="0" borderId="2" xfId="2" applyNumberFormat="1" applyFont="1" applyFill="1" applyBorder="1" applyAlignment="1">
      <alignment horizontal="right" vertical="center"/>
    </xf>
    <xf numFmtId="3" fontId="16" fillId="0" borderId="2" xfId="0" applyNumberFormat="1" applyFont="1" applyFill="1" applyBorder="1" applyAlignment="1">
      <alignment horizontal="right" vertical="center" wrapText="1"/>
    </xf>
    <xf numFmtId="1" fontId="16" fillId="0" borderId="2" xfId="0" applyNumberFormat="1" applyFont="1" applyFill="1" applyBorder="1" applyAlignment="1">
      <alignment horizontal="right" vertical="center" wrapText="1"/>
    </xf>
    <xf numFmtId="2" fontId="19" fillId="0" borderId="2" xfId="2" applyNumberFormat="1" applyFont="1" applyFill="1" applyBorder="1" applyAlignment="1">
      <alignment horizontal="right" vertical="center" wrapText="1"/>
    </xf>
    <xf numFmtId="4" fontId="18" fillId="0" borderId="2" xfId="2" applyNumberFormat="1" applyFont="1" applyFill="1" applyBorder="1" applyAlignment="1">
      <alignment horizontal="right" vertical="center"/>
    </xf>
    <xf numFmtId="2" fontId="18" fillId="0" borderId="2" xfId="2" applyNumberFormat="1" applyFont="1" applyFill="1" applyBorder="1" applyAlignment="1">
      <alignment horizontal="right" vertical="center"/>
    </xf>
    <xf numFmtId="1" fontId="19" fillId="0" borderId="2" xfId="2" applyNumberFormat="1" applyFont="1" applyFill="1" applyBorder="1" applyAlignment="1">
      <alignment horizontal="right" vertical="center" wrapText="1"/>
    </xf>
    <xf numFmtId="168" fontId="18" fillId="0" borderId="2" xfId="2" applyNumberFormat="1" applyFont="1" applyFill="1" applyBorder="1" applyAlignment="1">
      <alignment horizontal="right" vertical="center"/>
    </xf>
    <xf numFmtId="3" fontId="19" fillId="0" borderId="2" xfId="2" applyNumberFormat="1" applyFont="1" applyFill="1" applyBorder="1" applyAlignment="1">
      <alignment horizontal="right" vertical="center" wrapText="1"/>
    </xf>
    <xf numFmtId="168" fontId="19" fillId="0" borderId="2" xfId="2" applyNumberFormat="1" applyFont="1" applyFill="1" applyBorder="1" applyAlignment="1">
      <alignment horizontal="right" vertical="center" wrapText="1"/>
    </xf>
    <xf numFmtId="2" fontId="18" fillId="0" borderId="2" xfId="1" applyNumberFormat="1" applyFont="1" applyFill="1" applyBorder="1" applyAlignment="1">
      <alignment horizontal="right" vertical="center"/>
    </xf>
    <xf numFmtId="2" fontId="17" fillId="0" borderId="2" xfId="2" applyNumberFormat="1" applyFont="1" applyFill="1" applyBorder="1" applyAlignment="1">
      <alignment horizontal="right" vertical="center"/>
    </xf>
    <xf numFmtId="0" fontId="22" fillId="0" borderId="2" xfId="0" applyFont="1" applyFill="1" applyBorder="1" applyAlignment="1">
      <alignment horizontal="left" vertical="center" wrapText="1" indent="4"/>
    </xf>
    <xf numFmtId="0" fontId="22" fillId="0" borderId="2" xfId="2" applyFont="1" applyFill="1" applyBorder="1" applyAlignment="1">
      <alignment horizontal="center" vertical="center" wrapText="1"/>
    </xf>
    <xf numFmtId="1" fontId="21" fillId="0" borderId="2" xfId="2" applyNumberFormat="1" applyFont="1" applyFill="1" applyBorder="1" applyAlignment="1">
      <alignment horizontal="right" vertical="center" wrapText="1"/>
    </xf>
    <xf numFmtId="2" fontId="21" fillId="0" borderId="2" xfId="2" applyNumberFormat="1" applyFont="1" applyFill="1" applyBorder="1" applyAlignment="1">
      <alignment horizontal="right" vertical="center"/>
    </xf>
    <xf numFmtId="1" fontId="22" fillId="0" borderId="2" xfId="1" applyNumberFormat="1" applyFont="1" applyFill="1" applyBorder="1" applyAlignment="1">
      <alignment horizontal="right" vertical="center" wrapText="1"/>
    </xf>
    <xf numFmtId="2" fontId="22" fillId="0" borderId="2" xfId="2" applyNumberFormat="1" applyFont="1" applyFill="1" applyBorder="1" applyAlignment="1">
      <alignment horizontal="right" vertical="center"/>
    </xf>
    <xf numFmtId="1" fontId="21" fillId="0" borderId="2" xfId="1" applyNumberFormat="1" applyFont="1" applyFill="1" applyBorder="1" applyAlignment="1">
      <alignment horizontal="right" vertical="center" wrapText="1"/>
    </xf>
    <xf numFmtId="2" fontId="20" fillId="0" borderId="2" xfId="1" applyNumberFormat="1" applyFont="1" applyFill="1" applyBorder="1" applyAlignment="1">
      <alignment horizontal="right" vertical="center" wrapText="1"/>
    </xf>
    <xf numFmtId="1" fontId="24" fillId="0" borderId="2" xfId="2" applyNumberFormat="1" applyFont="1" applyFill="1" applyBorder="1" applyAlignment="1">
      <alignment horizontal="right" vertical="center" wrapText="1"/>
    </xf>
    <xf numFmtId="1" fontId="17" fillId="0" borderId="2" xfId="2" applyNumberFormat="1" applyFont="1" applyFill="1" applyBorder="1" applyAlignment="1">
      <alignment horizontal="right" vertical="center" wrapText="1"/>
    </xf>
    <xf numFmtId="0" fontId="16" fillId="0" borderId="2" xfId="0" applyFont="1" applyFill="1" applyBorder="1" applyAlignment="1">
      <alignment horizontal="center" vertical="center" wrapText="1"/>
    </xf>
    <xf numFmtId="1" fontId="18" fillId="0" borderId="2" xfId="2" applyNumberFormat="1" applyFont="1" applyFill="1" applyBorder="1" applyAlignment="1">
      <alignment horizontal="right" vertical="center" wrapText="1"/>
    </xf>
    <xf numFmtId="0" fontId="17" fillId="0" borderId="2" xfId="0" applyFont="1" applyFill="1" applyBorder="1" applyAlignment="1">
      <alignment vertical="center" wrapText="1"/>
    </xf>
    <xf numFmtId="0" fontId="25" fillId="0" borderId="2" xfId="2" applyFont="1" applyFill="1" applyBorder="1" applyAlignment="1">
      <alignment horizontal="center" vertical="center" wrapText="1"/>
    </xf>
    <xf numFmtId="49" fontId="20" fillId="0" borderId="2" xfId="2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168" fontId="17" fillId="0" borderId="2" xfId="2" applyNumberFormat="1" applyFont="1" applyFill="1" applyBorder="1" applyAlignment="1">
      <alignment horizontal="right" vertical="center"/>
    </xf>
    <xf numFmtId="0" fontId="18" fillId="0" borderId="2" xfId="2" applyFont="1" applyBorder="1" applyAlignment="1">
      <alignment horizontal="center" vertical="center" wrapText="1"/>
    </xf>
    <xf numFmtId="0" fontId="14" fillId="0" borderId="0" xfId="3" applyFont="1" applyBorder="1" applyAlignment="1">
      <alignment horizontal="center" vertical="center" wrapText="1"/>
    </xf>
    <xf numFmtId="1" fontId="18" fillId="0" borderId="2" xfId="2" applyNumberFormat="1" applyFont="1" applyBorder="1" applyAlignment="1">
      <alignment horizontal="center" vertical="center"/>
    </xf>
    <xf numFmtId="0" fontId="18" fillId="0" borderId="2" xfId="2" applyFont="1" applyFill="1" applyBorder="1" applyAlignment="1">
      <alignment horizontal="center" vertical="center" wrapText="1"/>
    </xf>
    <xf numFmtId="0" fontId="17" fillId="0" borderId="1" xfId="2" applyFont="1" applyBorder="1" applyAlignment="1">
      <alignment horizontal="center" vertical="center"/>
    </xf>
    <xf numFmtId="0" fontId="17" fillId="0" borderId="0" xfId="2" applyFont="1" applyBorder="1" applyAlignment="1">
      <alignment horizontal="center" vertical="center"/>
    </xf>
    <xf numFmtId="0" fontId="14" fillId="0" borderId="0" xfId="3" applyNumberFormat="1" applyFont="1" applyFill="1" applyBorder="1" applyAlignment="1">
      <alignment horizontal="center" vertical="center" wrapText="1"/>
    </xf>
    <xf numFmtId="2" fontId="18" fillId="0" borderId="2" xfId="2" applyNumberFormat="1" applyFont="1" applyFill="1" applyBorder="1" applyAlignment="1">
      <alignment horizontal="center" vertical="center"/>
    </xf>
    <xf numFmtId="0" fontId="24" fillId="0" borderId="2" xfId="2" applyFont="1" applyFill="1" applyBorder="1" applyAlignment="1">
      <alignment horizontal="center" vertical="center" wrapText="1"/>
    </xf>
    <xf numFmtId="0" fontId="17" fillId="0" borderId="0" xfId="2" applyFont="1" applyFill="1" applyBorder="1" applyAlignment="1">
      <alignment horizontal="left" vertical="center" wrapText="1"/>
    </xf>
    <xf numFmtId="0" fontId="17" fillId="0" borderId="1" xfId="2" applyFont="1" applyBorder="1" applyAlignment="1">
      <alignment horizontal="right" vertical="center"/>
    </xf>
    <xf numFmtId="0" fontId="14" fillId="0" borderId="0" xfId="5" applyFont="1" applyFill="1" applyBorder="1" applyAlignment="1">
      <alignment horizontal="center" vertical="center" wrapText="1"/>
    </xf>
    <xf numFmtId="0" fontId="18" fillId="0" borderId="5" xfId="2" applyFont="1" applyFill="1" applyBorder="1" applyAlignment="1">
      <alignment horizontal="center" vertical="center" wrapText="1"/>
    </xf>
    <xf numFmtId="0" fontId="18" fillId="0" borderId="4" xfId="2" applyFont="1" applyFill="1" applyBorder="1" applyAlignment="1">
      <alignment horizontal="center" vertical="center" wrapText="1"/>
    </xf>
    <xf numFmtId="0" fontId="18" fillId="0" borderId="3" xfId="2" applyFont="1" applyFill="1" applyBorder="1" applyAlignment="1">
      <alignment horizontal="center" vertical="center" wrapText="1"/>
    </xf>
    <xf numFmtId="0" fontId="18" fillId="0" borderId="2" xfId="2" applyFont="1" applyFill="1" applyBorder="1" applyAlignment="1">
      <alignment horizontal="center" vertical="center"/>
    </xf>
    <xf numFmtId="0" fontId="5" fillId="0" borderId="0" xfId="2" applyFont="1" applyBorder="1" applyAlignment="1">
      <alignment horizontal="right" vertical="center"/>
    </xf>
  </cellXfs>
  <cellStyles count="7">
    <cellStyle name="Comma" xfId="1" builtinId="3"/>
    <cellStyle name="Normal" xfId="0" builtinId="0"/>
    <cellStyle name="Normal 2" xfId="2"/>
    <cellStyle name="Normal 3" xfId="4"/>
    <cellStyle name="Normal_Nerdrumain cragir (guiq 2004)" xfId="3"/>
    <cellStyle name="Normal_Nerdrumain cragir (guiq 2004) 2" xfId="5"/>
    <cellStyle name="Обыч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298174</xdr:colOff>
      <xdr:row>0</xdr:row>
      <xdr:rowOff>157369</xdr:rowOff>
    </xdr:from>
    <xdr:to>
      <xdr:col>12</xdr:col>
      <xdr:colOff>634633</xdr:colOff>
      <xdr:row>5</xdr:row>
      <xdr:rowOff>49695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965674" y="157369"/>
          <a:ext cx="3525263" cy="927652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en-US" sz="1000" b="1" i="0" u="none" strike="noStrike">
              <a:solidFill>
                <a:srgbClr val="000000"/>
              </a:solidFill>
              <a:latin typeface="GHEA Grapalat" panose="02000506050000020003" pitchFamily="50" charset="0"/>
            </a:rPr>
            <a:t>Հավելված </a:t>
          </a:r>
          <a:r>
            <a:rPr lang="en-US" sz="1000" b="1" i="0" u="none" strike="noStrike">
              <a:solidFill>
                <a:srgbClr val="000000"/>
              </a:solidFill>
              <a:latin typeface="GHEA Grapalat" panose="02000506050000020003" pitchFamily="50" charset="0"/>
              <a:cs typeface="Times New Roman"/>
            </a:rPr>
            <a:t>№1</a:t>
          </a:r>
          <a:endParaRPr lang="en-US" sz="1000" b="0" i="0" u="none" strike="noStrike">
            <a:solidFill>
              <a:srgbClr val="000000"/>
            </a:solidFill>
            <a:latin typeface="GHEA Grapalat" panose="02000506050000020003" pitchFamily="50" charset="0"/>
          </a:endParaRPr>
        </a:p>
        <a:p>
          <a:pPr algn="ctr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GHEA Grapalat" panose="02000506050000020003" pitchFamily="50" charset="0"/>
            </a:rPr>
            <a:t> Հայաստանի Հանրապետության հանրային ծառայությունները կարգավորող հանձնաժողովի</a:t>
          </a:r>
          <a:r>
            <a:rPr lang="en-US" sz="1000" b="0" i="0" strike="noStrike" baseline="0">
              <a:solidFill>
                <a:srgbClr val="000000"/>
              </a:solidFill>
              <a:latin typeface="GHEA Grapalat" panose="02000506050000020003" pitchFamily="50" charset="0"/>
            </a:rPr>
            <a:t> </a:t>
          </a:r>
          <a:r>
            <a:rPr lang="en-US" sz="1000" b="0" i="0" strike="noStrike">
              <a:solidFill>
                <a:srgbClr val="000000"/>
              </a:solidFill>
              <a:latin typeface="GHEA Grapalat" panose="02000506050000020003" pitchFamily="50" charset="0"/>
            </a:rPr>
            <a:t>2020թ.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+mn-cs"/>
            </a:rPr>
            <a:t> դեկտեմբերի  23-ի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Times New Roman"/>
            </a:rPr>
            <a:t>№467Ա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+mn-cs"/>
            </a:rPr>
            <a:t>որոշման</a:t>
          </a:r>
          <a:endParaRPr lang="en-US" sz="1200" b="0" i="0" strike="noStrike">
            <a:solidFill>
              <a:srgbClr val="000000"/>
            </a:solidFill>
            <a:latin typeface="GHEA Grapalat" panose="02000506050000020003" pitchFamily="50" charset="0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124239</xdr:colOff>
      <xdr:row>0</xdr:row>
      <xdr:rowOff>115956</xdr:rowOff>
    </xdr:from>
    <xdr:to>
      <xdr:col>12</xdr:col>
      <xdr:colOff>609785</xdr:colOff>
      <xdr:row>5</xdr:row>
      <xdr:rowOff>8282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733761" y="115956"/>
          <a:ext cx="3525263" cy="927652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en-US" sz="1000" b="1" i="0" u="none" strike="noStrike">
              <a:solidFill>
                <a:srgbClr val="000000"/>
              </a:solidFill>
              <a:latin typeface="GHEA Grapalat" panose="02000506050000020003" pitchFamily="50" charset="0"/>
            </a:rPr>
            <a:t>Հավելված </a:t>
          </a:r>
          <a:r>
            <a:rPr lang="en-US" sz="1000" b="1" i="0" u="none" strike="noStrike">
              <a:solidFill>
                <a:srgbClr val="000000"/>
              </a:solidFill>
              <a:latin typeface="GHEA Grapalat" panose="02000506050000020003" pitchFamily="50" charset="0"/>
              <a:cs typeface="Times New Roman"/>
            </a:rPr>
            <a:t>№2</a:t>
          </a:r>
          <a:endParaRPr lang="en-US" sz="1000" b="0" i="0" u="none" strike="noStrike">
            <a:solidFill>
              <a:srgbClr val="000000"/>
            </a:solidFill>
            <a:latin typeface="GHEA Grapalat" panose="02000506050000020003" pitchFamily="50" charset="0"/>
          </a:endParaRPr>
        </a:p>
        <a:p>
          <a:pPr algn="ctr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GHEA Grapalat" panose="02000506050000020003" pitchFamily="50" charset="0"/>
            </a:rPr>
            <a:t> Հայաստանի Հանրապետության հանրային ծառայությունները կարգավորող հանձնաժողովի</a:t>
          </a:r>
          <a:r>
            <a:rPr lang="en-US" sz="1000" b="0" i="0" strike="noStrike" baseline="0">
              <a:solidFill>
                <a:srgbClr val="000000"/>
              </a:solidFill>
              <a:latin typeface="GHEA Grapalat" panose="02000506050000020003" pitchFamily="50" charset="0"/>
            </a:rPr>
            <a:t> </a:t>
          </a:r>
          <a:r>
            <a:rPr lang="en-US" sz="1000" b="0" i="0" strike="noStrike">
              <a:solidFill>
                <a:srgbClr val="000000"/>
              </a:solidFill>
              <a:latin typeface="GHEA Grapalat" panose="02000506050000020003" pitchFamily="50" charset="0"/>
            </a:rPr>
            <a:t>2020թ.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+mn-cs"/>
            </a:rPr>
            <a:t> դեկտեմբերի 23-ի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Times New Roman"/>
            </a:rPr>
            <a:t>№467Ա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+mn-cs"/>
            </a:rPr>
            <a:t>որոշման</a:t>
          </a:r>
          <a:endParaRPr lang="en-US" sz="1200" b="0" i="0" strike="noStrike">
            <a:solidFill>
              <a:srgbClr val="000000"/>
            </a:solidFill>
            <a:latin typeface="GHEA Grapalat" panose="02000506050000020003" pitchFamily="50" charset="0"/>
            <a:cs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530087</xdr:colOff>
      <xdr:row>0</xdr:row>
      <xdr:rowOff>74543</xdr:rowOff>
    </xdr:from>
    <xdr:to>
      <xdr:col>12</xdr:col>
      <xdr:colOff>526959</xdr:colOff>
      <xdr:row>4</xdr:row>
      <xdr:rowOff>173934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584674" y="74543"/>
          <a:ext cx="3525263" cy="927652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en-US" sz="1000" b="1" i="0" u="none" strike="noStrike">
              <a:solidFill>
                <a:srgbClr val="000000"/>
              </a:solidFill>
              <a:latin typeface="GHEA Grapalat" panose="02000506050000020003" pitchFamily="50" charset="0"/>
            </a:rPr>
            <a:t>Հավելված </a:t>
          </a:r>
          <a:r>
            <a:rPr lang="en-US" sz="1000" b="1" i="0" u="none" strike="noStrike">
              <a:solidFill>
                <a:srgbClr val="000000"/>
              </a:solidFill>
              <a:latin typeface="GHEA Grapalat" panose="02000506050000020003" pitchFamily="50" charset="0"/>
              <a:cs typeface="Times New Roman"/>
            </a:rPr>
            <a:t>№3</a:t>
          </a:r>
          <a:endParaRPr lang="en-US" sz="1000" b="0" i="0" u="none" strike="noStrike">
            <a:solidFill>
              <a:srgbClr val="000000"/>
            </a:solidFill>
            <a:latin typeface="GHEA Grapalat" panose="02000506050000020003" pitchFamily="50" charset="0"/>
          </a:endParaRPr>
        </a:p>
        <a:p>
          <a:pPr algn="ctr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GHEA Grapalat" panose="02000506050000020003" pitchFamily="50" charset="0"/>
            </a:rPr>
            <a:t> Հայաստանի Հանրապետության հանրային ծառայությունները կարգավորող հանձնաժողովի</a:t>
          </a:r>
          <a:r>
            <a:rPr lang="en-US" sz="1000" b="0" i="0" strike="noStrike" baseline="0">
              <a:solidFill>
                <a:srgbClr val="000000"/>
              </a:solidFill>
              <a:latin typeface="GHEA Grapalat" panose="02000506050000020003" pitchFamily="50" charset="0"/>
            </a:rPr>
            <a:t> </a:t>
          </a:r>
          <a:r>
            <a:rPr lang="en-US" sz="1000" b="0" i="0" strike="noStrike">
              <a:solidFill>
                <a:srgbClr val="000000"/>
              </a:solidFill>
              <a:latin typeface="GHEA Grapalat" panose="02000506050000020003" pitchFamily="50" charset="0"/>
            </a:rPr>
            <a:t>2020թ.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+mn-cs"/>
            </a:rPr>
            <a:t> դեկտեմբերի  23-ի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Times New Roman"/>
            </a:rPr>
            <a:t>№467Ա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+mn-cs"/>
            </a:rPr>
            <a:t>որոշման</a:t>
          </a:r>
          <a:endParaRPr lang="en-US" sz="1200" b="0" i="0" strike="noStrike">
            <a:solidFill>
              <a:srgbClr val="000000"/>
            </a:solidFill>
            <a:latin typeface="GHEA Grapalat" panose="02000506050000020003" pitchFamily="50" charset="0"/>
            <a:cs typeface="Times New Roman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579782</xdr:colOff>
      <xdr:row>0</xdr:row>
      <xdr:rowOff>124239</xdr:rowOff>
    </xdr:from>
    <xdr:to>
      <xdr:col>12</xdr:col>
      <xdr:colOff>576654</xdr:colOff>
      <xdr:row>5</xdr:row>
      <xdr:rowOff>16565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897217" y="124239"/>
          <a:ext cx="3525263" cy="927652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en-US" sz="1000" b="1" i="0" u="none" strike="noStrike">
              <a:solidFill>
                <a:srgbClr val="000000"/>
              </a:solidFill>
              <a:latin typeface="GHEA Grapalat" panose="02000506050000020003" pitchFamily="50" charset="0"/>
            </a:rPr>
            <a:t>Հավելված </a:t>
          </a:r>
          <a:r>
            <a:rPr lang="en-US" sz="1000" b="1" i="0" u="none" strike="noStrike">
              <a:solidFill>
                <a:srgbClr val="000000"/>
              </a:solidFill>
              <a:latin typeface="GHEA Grapalat" panose="02000506050000020003" pitchFamily="50" charset="0"/>
              <a:cs typeface="Times New Roman"/>
            </a:rPr>
            <a:t>№4</a:t>
          </a:r>
          <a:endParaRPr lang="en-US" sz="1000" b="0" i="0" u="none" strike="noStrike">
            <a:solidFill>
              <a:srgbClr val="000000"/>
            </a:solidFill>
            <a:latin typeface="GHEA Grapalat" panose="02000506050000020003" pitchFamily="50" charset="0"/>
          </a:endParaRPr>
        </a:p>
        <a:p>
          <a:pPr algn="ctr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GHEA Grapalat" panose="02000506050000020003" pitchFamily="50" charset="0"/>
            </a:rPr>
            <a:t> Հայաստանի Հանրապետության հանրային ծառայությունները կարգավորող հանձնաժողովի</a:t>
          </a:r>
          <a:r>
            <a:rPr lang="en-US" sz="1000" b="0" i="0" strike="noStrike" baseline="0">
              <a:solidFill>
                <a:srgbClr val="000000"/>
              </a:solidFill>
              <a:latin typeface="GHEA Grapalat" panose="02000506050000020003" pitchFamily="50" charset="0"/>
            </a:rPr>
            <a:t> </a:t>
          </a:r>
          <a:r>
            <a:rPr lang="en-US" sz="1000" b="0" i="0" strike="noStrike">
              <a:solidFill>
                <a:srgbClr val="000000"/>
              </a:solidFill>
              <a:latin typeface="GHEA Grapalat" panose="02000506050000020003" pitchFamily="50" charset="0"/>
            </a:rPr>
            <a:t>2020թ.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+mn-cs"/>
            </a:rPr>
            <a:t> դեկտեմբերի 23-ի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Times New Roman"/>
            </a:rPr>
            <a:t>№467Ա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+mn-cs"/>
            </a:rPr>
            <a:t>որոշման</a:t>
          </a:r>
          <a:endParaRPr lang="en-US" sz="1200" b="0" i="0" strike="noStrike">
            <a:solidFill>
              <a:srgbClr val="000000"/>
            </a:solidFill>
            <a:latin typeface="GHEA Grapalat" panose="02000506050000020003" pitchFamily="50" charset="0"/>
            <a:cs typeface="Times New Roman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114300</xdr:colOff>
      <xdr:row>0</xdr:row>
      <xdr:rowOff>142875</xdr:rowOff>
    </xdr:from>
    <xdr:to>
      <xdr:col>12</xdr:col>
      <xdr:colOff>601088</xdr:colOff>
      <xdr:row>6</xdr:row>
      <xdr:rowOff>118027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200775" y="142875"/>
          <a:ext cx="3525263" cy="1118152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en-US" sz="1000" b="1" i="0" u="none" strike="noStrike">
              <a:solidFill>
                <a:srgbClr val="000000"/>
              </a:solidFill>
              <a:latin typeface="GHEA Grapalat" panose="02000506050000020003" pitchFamily="50" charset="0"/>
            </a:rPr>
            <a:t>Հավելված </a:t>
          </a:r>
          <a:r>
            <a:rPr lang="en-US" sz="1000" b="1" i="0" u="none" strike="noStrike">
              <a:solidFill>
                <a:srgbClr val="000000"/>
              </a:solidFill>
              <a:latin typeface="GHEA Grapalat" panose="02000506050000020003" pitchFamily="50" charset="0"/>
              <a:cs typeface="Times New Roman"/>
            </a:rPr>
            <a:t>№5</a:t>
          </a:r>
          <a:endParaRPr lang="en-US" sz="1000" b="0" i="0" u="none" strike="noStrike">
            <a:solidFill>
              <a:srgbClr val="000000"/>
            </a:solidFill>
            <a:latin typeface="GHEA Grapalat" panose="02000506050000020003" pitchFamily="50" charset="0"/>
          </a:endParaRPr>
        </a:p>
        <a:p>
          <a:pPr algn="ctr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GHEA Grapalat" panose="02000506050000020003" pitchFamily="50" charset="0"/>
            </a:rPr>
            <a:t> Հայաստանի Հանրապետության հանրային ծառայությունները կարգավորող հանձնաժողովի</a:t>
          </a:r>
          <a:r>
            <a:rPr lang="en-US" sz="1000" b="0" i="0" strike="noStrike" baseline="0">
              <a:solidFill>
                <a:srgbClr val="000000"/>
              </a:solidFill>
              <a:latin typeface="GHEA Grapalat" panose="02000506050000020003" pitchFamily="50" charset="0"/>
            </a:rPr>
            <a:t> </a:t>
          </a:r>
          <a:r>
            <a:rPr lang="en-US" sz="1000" b="0" i="0" strike="noStrike">
              <a:solidFill>
                <a:srgbClr val="000000"/>
              </a:solidFill>
              <a:latin typeface="GHEA Grapalat" panose="02000506050000020003" pitchFamily="50" charset="0"/>
            </a:rPr>
            <a:t>2020թ.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+mn-cs"/>
            </a:rPr>
            <a:t> դեկտեմբերի  23-ի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Times New Roman"/>
            </a:rPr>
            <a:t>№467Ա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+mn-cs"/>
            </a:rPr>
            <a:t>որոշման</a:t>
          </a:r>
          <a:endParaRPr lang="en-US" sz="1200" b="0" i="0" strike="noStrike">
            <a:solidFill>
              <a:srgbClr val="000000"/>
            </a:solidFill>
            <a:latin typeface="GHEA Grapalat" panose="02000506050000020003" pitchFamily="50" charset="0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U60"/>
  <sheetViews>
    <sheetView tabSelected="1" view="pageBreakPreview" zoomScale="115" zoomScaleNormal="100" zoomScaleSheetLayoutView="115" workbookViewId="0">
      <selection activeCell="P11" sqref="P11"/>
    </sheetView>
  </sheetViews>
  <sheetFormatPr defaultRowHeight="16.5" x14ac:dyDescent="0.25"/>
  <cols>
    <col min="1" max="1" width="5.7109375" style="20" customWidth="1"/>
    <col min="2" max="2" width="46.28515625" style="23" customWidth="1"/>
    <col min="3" max="3" width="10" style="23" customWidth="1"/>
    <col min="4" max="4" width="8.42578125" style="23" customWidth="1"/>
    <col min="5" max="5" width="10.28515625" style="23" customWidth="1"/>
    <col min="6" max="6" width="8.42578125" style="23" customWidth="1"/>
    <col min="7" max="7" width="10.7109375" style="23" customWidth="1"/>
    <col min="8" max="8" width="8.5703125" style="23" customWidth="1"/>
    <col min="9" max="9" width="10" style="23" customWidth="1"/>
    <col min="10" max="10" width="9.42578125" style="23" customWidth="1"/>
    <col min="11" max="11" width="10.28515625" style="23" customWidth="1"/>
    <col min="12" max="12" width="9.42578125" style="23" customWidth="1"/>
    <col min="13" max="13" width="11.140625" style="23" customWidth="1"/>
    <col min="14" max="14" width="9.140625" style="24"/>
    <col min="15" max="15" width="11" style="24" bestFit="1" customWidth="1"/>
    <col min="16" max="21" width="9.140625" style="24"/>
    <col min="22" max="196" width="9.140625" style="23"/>
    <col min="197" max="197" width="5.5703125" style="23" customWidth="1"/>
    <col min="198" max="198" width="71.28515625" style="23" customWidth="1"/>
    <col min="199" max="200" width="7.28515625" style="23" customWidth="1"/>
    <col min="201" max="201" width="12.140625" style="23" customWidth="1"/>
    <col min="202" max="202" width="7.28515625" style="23" customWidth="1"/>
    <col min="203" max="203" width="12.140625" style="23" customWidth="1"/>
    <col min="204" max="204" width="7.28515625" style="23" customWidth="1"/>
    <col min="205" max="205" width="12.140625" style="23" customWidth="1"/>
    <col min="206" max="206" width="14" style="23" bestFit="1" customWidth="1"/>
    <col min="207" max="452" width="9.140625" style="23"/>
    <col min="453" max="453" width="5.5703125" style="23" customWidth="1"/>
    <col min="454" max="454" width="71.28515625" style="23" customWidth="1"/>
    <col min="455" max="456" width="7.28515625" style="23" customWidth="1"/>
    <col min="457" max="457" width="12.140625" style="23" customWidth="1"/>
    <col min="458" max="458" width="7.28515625" style="23" customWidth="1"/>
    <col min="459" max="459" width="12.140625" style="23" customWidth="1"/>
    <col min="460" max="460" width="7.28515625" style="23" customWidth="1"/>
    <col min="461" max="461" width="12.140625" style="23" customWidth="1"/>
    <col min="462" max="462" width="14" style="23" bestFit="1" customWidth="1"/>
    <col min="463" max="708" width="9.140625" style="23"/>
    <col min="709" max="709" width="5.5703125" style="23" customWidth="1"/>
    <col min="710" max="710" width="71.28515625" style="23" customWidth="1"/>
    <col min="711" max="712" width="7.28515625" style="23" customWidth="1"/>
    <col min="713" max="713" width="12.140625" style="23" customWidth="1"/>
    <col min="714" max="714" width="7.28515625" style="23" customWidth="1"/>
    <col min="715" max="715" width="12.140625" style="23" customWidth="1"/>
    <col min="716" max="716" width="7.28515625" style="23" customWidth="1"/>
    <col min="717" max="717" width="12.140625" style="23" customWidth="1"/>
    <col min="718" max="718" width="14" style="23" bestFit="1" customWidth="1"/>
    <col min="719" max="964" width="9.140625" style="23"/>
    <col min="965" max="965" width="5.5703125" style="23" customWidth="1"/>
    <col min="966" max="966" width="71.28515625" style="23" customWidth="1"/>
    <col min="967" max="968" width="7.28515625" style="23" customWidth="1"/>
    <col min="969" max="969" width="12.140625" style="23" customWidth="1"/>
    <col min="970" max="970" width="7.28515625" style="23" customWidth="1"/>
    <col min="971" max="971" width="12.140625" style="23" customWidth="1"/>
    <col min="972" max="972" width="7.28515625" style="23" customWidth="1"/>
    <col min="973" max="973" width="12.140625" style="23" customWidth="1"/>
    <col min="974" max="974" width="14" style="23" bestFit="1" customWidth="1"/>
    <col min="975" max="1220" width="9.140625" style="23"/>
    <col min="1221" max="1221" width="5.5703125" style="23" customWidth="1"/>
    <col min="1222" max="1222" width="71.28515625" style="23" customWidth="1"/>
    <col min="1223" max="1224" width="7.28515625" style="23" customWidth="1"/>
    <col min="1225" max="1225" width="12.140625" style="23" customWidth="1"/>
    <col min="1226" max="1226" width="7.28515625" style="23" customWidth="1"/>
    <col min="1227" max="1227" width="12.140625" style="23" customWidth="1"/>
    <col min="1228" max="1228" width="7.28515625" style="23" customWidth="1"/>
    <col min="1229" max="1229" width="12.140625" style="23" customWidth="1"/>
    <col min="1230" max="1230" width="14" style="23" bestFit="1" customWidth="1"/>
    <col min="1231" max="1476" width="9.140625" style="23"/>
    <col min="1477" max="1477" width="5.5703125" style="23" customWidth="1"/>
    <col min="1478" max="1478" width="71.28515625" style="23" customWidth="1"/>
    <col min="1479" max="1480" width="7.28515625" style="23" customWidth="1"/>
    <col min="1481" max="1481" width="12.140625" style="23" customWidth="1"/>
    <col min="1482" max="1482" width="7.28515625" style="23" customWidth="1"/>
    <col min="1483" max="1483" width="12.140625" style="23" customWidth="1"/>
    <col min="1484" max="1484" width="7.28515625" style="23" customWidth="1"/>
    <col min="1485" max="1485" width="12.140625" style="23" customWidth="1"/>
    <col min="1486" max="1486" width="14" style="23" bestFit="1" customWidth="1"/>
    <col min="1487" max="1732" width="9.140625" style="23"/>
    <col min="1733" max="1733" width="5.5703125" style="23" customWidth="1"/>
    <col min="1734" max="1734" width="71.28515625" style="23" customWidth="1"/>
    <col min="1735" max="1736" width="7.28515625" style="23" customWidth="1"/>
    <col min="1737" max="1737" width="12.140625" style="23" customWidth="1"/>
    <col min="1738" max="1738" width="7.28515625" style="23" customWidth="1"/>
    <col min="1739" max="1739" width="12.140625" style="23" customWidth="1"/>
    <col min="1740" max="1740" width="7.28515625" style="23" customWidth="1"/>
    <col min="1741" max="1741" width="12.140625" style="23" customWidth="1"/>
    <col min="1742" max="1742" width="14" style="23" bestFit="1" customWidth="1"/>
    <col min="1743" max="1988" width="9.140625" style="23"/>
    <col min="1989" max="1989" width="5.5703125" style="23" customWidth="1"/>
    <col min="1990" max="1990" width="71.28515625" style="23" customWidth="1"/>
    <col min="1991" max="1992" width="7.28515625" style="23" customWidth="1"/>
    <col min="1993" max="1993" width="12.140625" style="23" customWidth="1"/>
    <col min="1994" max="1994" width="7.28515625" style="23" customWidth="1"/>
    <col min="1995" max="1995" width="12.140625" style="23" customWidth="1"/>
    <col min="1996" max="1996" width="7.28515625" style="23" customWidth="1"/>
    <col min="1997" max="1997" width="12.140625" style="23" customWidth="1"/>
    <col min="1998" max="1998" width="14" style="23" bestFit="1" customWidth="1"/>
    <col min="1999" max="2244" width="9.140625" style="23"/>
    <col min="2245" max="2245" width="5.5703125" style="23" customWidth="1"/>
    <col min="2246" max="2246" width="71.28515625" style="23" customWidth="1"/>
    <col min="2247" max="2248" width="7.28515625" style="23" customWidth="1"/>
    <col min="2249" max="2249" width="12.140625" style="23" customWidth="1"/>
    <col min="2250" max="2250" width="7.28515625" style="23" customWidth="1"/>
    <col min="2251" max="2251" width="12.140625" style="23" customWidth="1"/>
    <col min="2252" max="2252" width="7.28515625" style="23" customWidth="1"/>
    <col min="2253" max="2253" width="12.140625" style="23" customWidth="1"/>
    <col min="2254" max="2254" width="14" style="23" bestFit="1" customWidth="1"/>
    <col min="2255" max="2500" width="9.140625" style="23"/>
    <col min="2501" max="2501" width="5.5703125" style="23" customWidth="1"/>
    <col min="2502" max="2502" width="71.28515625" style="23" customWidth="1"/>
    <col min="2503" max="2504" width="7.28515625" style="23" customWidth="1"/>
    <col min="2505" max="2505" width="12.140625" style="23" customWidth="1"/>
    <col min="2506" max="2506" width="7.28515625" style="23" customWidth="1"/>
    <col min="2507" max="2507" width="12.140625" style="23" customWidth="1"/>
    <col min="2508" max="2508" width="7.28515625" style="23" customWidth="1"/>
    <col min="2509" max="2509" width="12.140625" style="23" customWidth="1"/>
    <col min="2510" max="2510" width="14" style="23" bestFit="1" customWidth="1"/>
    <col min="2511" max="2756" width="9.140625" style="23"/>
    <col min="2757" max="2757" width="5.5703125" style="23" customWidth="1"/>
    <col min="2758" max="2758" width="71.28515625" style="23" customWidth="1"/>
    <col min="2759" max="2760" width="7.28515625" style="23" customWidth="1"/>
    <col min="2761" max="2761" width="12.140625" style="23" customWidth="1"/>
    <col min="2762" max="2762" width="7.28515625" style="23" customWidth="1"/>
    <col min="2763" max="2763" width="12.140625" style="23" customWidth="1"/>
    <col min="2764" max="2764" width="7.28515625" style="23" customWidth="1"/>
    <col min="2765" max="2765" width="12.140625" style="23" customWidth="1"/>
    <col min="2766" max="2766" width="14" style="23" bestFit="1" customWidth="1"/>
    <col min="2767" max="3012" width="9.140625" style="23"/>
    <col min="3013" max="3013" width="5.5703125" style="23" customWidth="1"/>
    <col min="3014" max="3014" width="71.28515625" style="23" customWidth="1"/>
    <col min="3015" max="3016" width="7.28515625" style="23" customWidth="1"/>
    <col min="3017" max="3017" width="12.140625" style="23" customWidth="1"/>
    <col min="3018" max="3018" width="7.28515625" style="23" customWidth="1"/>
    <col min="3019" max="3019" width="12.140625" style="23" customWidth="1"/>
    <col min="3020" max="3020" width="7.28515625" style="23" customWidth="1"/>
    <col min="3021" max="3021" width="12.140625" style="23" customWidth="1"/>
    <col min="3022" max="3022" width="14" style="23" bestFit="1" customWidth="1"/>
    <col min="3023" max="3268" width="9.140625" style="23"/>
    <col min="3269" max="3269" width="5.5703125" style="23" customWidth="1"/>
    <col min="3270" max="3270" width="71.28515625" style="23" customWidth="1"/>
    <col min="3271" max="3272" width="7.28515625" style="23" customWidth="1"/>
    <col min="3273" max="3273" width="12.140625" style="23" customWidth="1"/>
    <col min="3274" max="3274" width="7.28515625" style="23" customWidth="1"/>
    <col min="3275" max="3275" width="12.140625" style="23" customWidth="1"/>
    <col min="3276" max="3276" width="7.28515625" style="23" customWidth="1"/>
    <col min="3277" max="3277" width="12.140625" style="23" customWidth="1"/>
    <col min="3278" max="3278" width="14" style="23" bestFit="1" customWidth="1"/>
    <col min="3279" max="3524" width="9.140625" style="23"/>
    <col min="3525" max="3525" width="5.5703125" style="23" customWidth="1"/>
    <col min="3526" max="3526" width="71.28515625" style="23" customWidth="1"/>
    <col min="3527" max="3528" width="7.28515625" style="23" customWidth="1"/>
    <col min="3529" max="3529" width="12.140625" style="23" customWidth="1"/>
    <col min="3530" max="3530" width="7.28515625" style="23" customWidth="1"/>
    <col min="3531" max="3531" width="12.140625" style="23" customWidth="1"/>
    <col min="3532" max="3532" width="7.28515625" style="23" customWidth="1"/>
    <col min="3533" max="3533" width="12.140625" style="23" customWidth="1"/>
    <col min="3534" max="3534" width="14" style="23" bestFit="1" customWidth="1"/>
    <col min="3535" max="3780" width="9.140625" style="23"/>
    <col min="3781" max="3781" width="5.5703125" style="23" customWidth="1"/>
    <col min="3782" max="3782" width="71.28515625" style="23" customWidth="1"/>
    <col min="3783" max="3784" width="7.28515625" style="23" customWidth="1"/>
    <col min="3785" max="3785" width="12.140625" style="23" customWidth="1"/>
    <col min="3786" max="3786" width="7.28515625" style="23" customWidth="1"/>
    <col min="3787" max="3787" width="12.140625" style="23" customWidth="1"/>
    <col min="3788" max="3788" width="7.28515625" style="23" customWidth="1"/>
    <col min="3789" max="3789" width="12.140625" style="23" customWidth="1"/>
    <col min="3790" max="3790" width="14" style="23" bestFit="1" customWidth="1"/>
    <col min="3791" max="4036" width="9.140625" style="23"/>
    <col min="4037" max="4037" width="5.5703125" style="23" customWidth="1"/>
    <col min="4038" max="4038" width="71.28515625" style="23" customWidth="1"/>
    <col min="4039" max="4040" width="7.28515625" style="23" customWidth="1"/>
    <col min="4041" max="4041" width="12.140625" style="23" customWidth="1"/>
    <col min="4042" max="4042" width="7.28515625" style="23" customWidth="1"/>
    <col min="4043" max="4043" width="12.140625" style="23" customWidth="1"/>
    <col min="4044" max="4044" width="7.28515625" style="23" customWidth="1"/>
    <col min="4045" max="4045" width="12.140625" style="23" customWidth="1"/>
    <col min="4046" max="4046" width="14" style="23" bestFit="1" customWidth="1"/>
    <col min="4047" max="4292" width="9.140625" style="23"/>
    <col min="4293" max="4293" width="5.5703125" style="23" customWidth="1"/>
    <col min="4294" max="4294" width="71.28515625" style="23" customWidth="1"/>
    <col min="4295" max="4296" width="7.28515625" style="23" customWidth="1"/>
    <col min="4297" max="4297" width="12.140625" style="23" customWidth="1"/>
    <col min="4298" max="4298" width="7.28515625" style="23" customWidth="1"/>
    <col min="4299" max="4299" width="12.140625" style="23" customWidth="1"/>
    <col min="4300" max="4300" width="7.28515625" style="23" customWidth="1"/>
    <col min="4301" max="4301" width="12.140625" style="23" customWidth="1"/>
    <col min="4302" max="4302" width="14" style="23" bestFit="1" customWidth="1"/>
    <col min="4303" max="4548" width="9.140625" style="23"/>
    <col min="4549" max="4549" width="5.5703125" style="23" customWidth="1"/>
    <col min="4550" max="4550" width="71.28515625" style="23" customWidth="1"/>
    <col min="4551" max="4552" width="7.28515625" style="23" customWidth="1"/>
    <col min="4553" max="4553" width="12.140625" style="23" customWidth="1"/>
    <col min="4554" max="4554" width="7.28515625" style="23" customWidth="1"/>
    <col min="4555" max="4555" width="12.140625" style="23" customWidth="1"/>
    <col min="4556" max="4556" width="7.28515625" style="23" customWidth="1"/>
    <col min="4557" max="4557" width="12.140625" style="23" customWidth="1"/>
    <col min="4558" max="4558" width="14" style="23" bestFit="1" customWidth="1"/>
    <col min="4559" max="4804" width="9.140625" style="23"/>
    <col min="4805" max="4805" width="5.5703125" style="23" customWidth="1"/>
    <col min="4806" max="4806" width="71.28515625" style="23" customWidth="1"/>
    <col min="4807" max="4808" width="7.28515625" style="23" customWidth="1"/>
    <col min="4809" max="4809" width="12.140625" style="23" customWidth="1"/>
    <col min="4810" max="4810" width="7.28515625" style="23" customWidth="1"/>
    <col min="4811" max="4811" width="12.140625" style="23" customWidth="1"/>
    <col min="4812" max="4812" width="7.28515625" style="23" customWidth="1"/>
    <col min="4813" max="4813" width="12.140625" style="23" customWidth="1"/>
    <col min="4814" max="4814" width="14" style="23" bestFit="1" customWidth="1"/>
    <col min="4815" max="5060" width="9.140625" style="23"/>
    <col min="5061" max="5061" width="5.5703125" style="23" customWidth="1"/>
    <col min="5062" max="5062" width="71.28515625" style="23" customWidth="1"/>
    <col min="5063" max="5064" width="7.28515625" style="23" customWidth="1"/>
    <col min="5065" max="5065" width="12.140625" style="23" customWidth="1"/>
    <col min="5066" max="5066" width="7.28515625" style="23" customWidth="1"/>
    <col min="5067" max="5067" width="12.140625" style="23" customWidth="1"/>
    <col min="5068" max="5068" width="7.28515625" style="23" customWidth="1"/>
    <col min="5069" max="5069" width="12.140625" style="23" customWidth="1"/>
    <col min="5070" max="5070" width="14" style="23" bestFit="1" customWidth="1"/>
    <col min="5071" max="5316" width="9.140625" style="23"/>
    <col min="5317" max="5317" width="5.5703125" style="23" customWidth="1"/>
    <col min="5318" max="5318" width="71.28515625" style="23" customWidth="1"/>
    <col min="5319" max="5320" width="7.28515625" style="23" customWidth="1"/>
    <col min="5321" max="5321" width="12.140625" style="23" customWidth="1"/>
    <col min="5322" max="5322" width="7.28515625" style="23" customWidth="1"/>
    <col min="5323" max="5323" width="12.140625" style="23" customWidth="1"/>
    <col min="5324" max="5324" width="7.28515625" style="23" customWidth="1"/>
    <col min="5325" max="5325" width="12.140625" style="23" customWidth="1"/>
    <col min="5326" max="5326" width="14" style="23" bestFit="1" customWidth="1"/>
    <col min="5327" max="5572" width="9.140625" style="23"/>
    <col min="5573" max="5573" width="5.5703125" style="23" customWidth="1"/>
    <col min="5574" max="5574" width="71.28515625" style="23" customWidth="1"/>
    <col min="5575" max="5576" width="7.28515625" style="23" customWidth="1"/>
    <col min="5577" max="5577" width="12.140625" style="23" customWidth="1"/>
    <col min="5578" max="5578" width="7.28515625" style="23" customWidth="1"/>
    <col min="5579" max="5579" width="12.140625" style="23" customWidth="1"/>
    <col min="5580" max="5580" width="7.28515625" style="23" customWidth="1"/>
    <col min="5581" max="5581" width="12.140625" style="23" customWidth="1"/>
    <col min="5582" max="5582" width="14" style="23" bestFit="1" customWidth="1"/>
    <col min="5583" max="5828" width="9.140625" style="23"/>
    <col min="5829" max="5829" width="5.5703125" style="23" customWidth="1"/>
    <col min="5830" max="5830" width="71.28515625" style="23" customWidth="1"/>
    <col min="5831" max="5832" width="7.28515625" style="23" customWidth="1"/>
    <col min="5833" max="5833" width="12.140625" style="23" customWidth="1"/>
    <col min="5834" max="5834" width="7.28515625" style="23" customWidth="1"/>
    <col min="5835" max="5835" width="12.140625" style="23" customWidth="1"/>
    <col min="5836" max="5836" width="7.28515625" style="23" customWidth="1"/>
    <col min="5837" max="5837" width="12.140625" style="23" customWidth="1"/>
    <col min="5838" max="5838" width="14" style="23" bestFit="1" customWidth="1"/>
    <col min="5839" max="6084" width="9.140625" style="23"/>
    <col min="6085" max="6085" width="5.5703125" style="23" customWidth="1"/>
    <col min="6086" max="6086" width="71.28515625" style="23" customWidth="1"/>
    <col min="6087" max="6088" width="7.28515625" style="23" customWidth="1"/>
    <col min="6089" max="6089" width="12.140625" style="23" customWidth="1"/>
    <col min="6090" max="6090" width="7.28515625" style="23" customWidth="1"/>
    <col min="6091" max="6091" width="12.140625" style="23" customWidth="1"/>
    <col min="6092" max="6092" width="7.28515625" style="23" customWidth="1"/>
    <col min="6093" max="6093" width="12.140625" style="23" customWidth="1"/>
    <col min="6094" max="6094" width="14" style="23" bestFit="1" customWidth="1"/>
    <col min="6095" max="6340" width="9.140625" style="23"/>
    <col min="6341" max="6341" width="5.5703125" style="23" customWidth="1"/>
    <col min="6342" max="6342" width="71.28515625" style="23" customWidth="1"/>
    <col min="6343" max="6344" width="7.28515625" style="23" customWidth="1"/>
    <col min="6345" max="6345" width="12.140625" style="23" customWidth="1"/>
    <col min="6346" max="6346" width="7.28515625" style="23" customWidth="1"/>
    <col min="6347" max="6347" width="12.140625" style="23" customWidth="1"/>
    <col min="6348" max="6348" width="7.28515625" style="23" customWidth="1"/>
    <col min="6349" max="6349" width="12.140625" style="23" customWidth="1"/>
    <col min="6350" max="6350" width="14" style="23" bestFit="1" customWidth="1"/>
    <col min="6351" max="6596" width="9.140625" style="23"/>
    <col min="6597" max="6597" width="5.5703125" style="23" customWidth="1"/>
    <col min="6598" max="6598" width="71.28515625" style="23" customWidth="1"/>
    <col min="6599" max="6600" width="7.28515625" style="23" customWidth="1"/>
    <col min="6601" max="6601" width="12.140625" style="23" customWidth="1"/>
    <col min="6602" max="6602" width="7.28515625" style="23" customWidth="1"/>
    <col min="6603" max="6603" width="12.140625" style="23" customWidth="1"/>
    <col min="6604" max="6604" width="7.28515625" style="23" customWidth="1"/>
    <col min="6605" max="6605" width="12.140625" style="23" customWidth="1"/>
    <col min="6606" max="6606" width="14" style="23" bestFit="1" customWidth="1"/>
    <col min="6607" max="6852" width="9.140625" style="23"/>
    <col min="6853" max="6853" width="5.5703125" style="23" customWidth="1"/>
    <col min="6854" max="6854" width="71.28515625" style="23" customWidth="1"/>
    <col min="6855" max="6856" width="7.28515625" style="23" customWidth="1"/>
    <col min="6857" max="6857" width="12.140625" style="23" customWidth="1"/>
    <col min="6858" max="6858" width="7.28515625" style="23" customWidth="1"/>
    <col min="6859" max="6859" width="12.140625" style="23" customWidth="1"/>
    <col min="6860" max="6860" width="7.28515625" style="23" customWidth="1"/>
    <col min="6861" max="6861" width="12.140625" style="23" customWidth="1"/>
    <col min="6862" max="6862" width="14" style="23" bestFit="1" customWidth="1"/>
    <col min="6863" max="7108" width="9.140625" style="23"/>
    <col min="7109" max="7109" width="5.5703125" style="23" customWidth="1"/>
    <col min="7110" max="7110" width="71.28515625" style="23" customWidth="1"/>
    <col min="7111" max="7112" width="7.28515625" style="23" customWidth="1"/>
    <col min="7113" max="7113" width="12.140625" style="23" customWidth="1"/>
    <col min="7114" max="7114" width="7.28515625" style="23" customWidth="1"/>
    <col min="7115" max="7115" width="12.140625" style="23" customWidth="1"/>
    <col min="7116" max="7116" width="7.28515625" style="23" customWidth="1"/>
    <col min="7117" max="7117" width="12.140625" style="23" customWidth="1"/>
    <col min="7118" max="7118" width="14" style="23" bestFit="1" customWidth="1"/>
    <col min="7119" max="7364" width="9.140625" style="23"/>
    <col min="7365" max="7365" width="5.5703125" style="23" customWidth="1"/>
    <col min="7366" max="7366" width="71.28515625" style="23" customWidth="1"/>
    <col min="7367" max="7368" width="7.28515625" style="23" customWidth="1"/>
    <col min="7369" max="7369" width="12.140625" style="23" customWidth="1"/>
    <col min="7370" max="7370" width="7.28515625" style="23" customWidth="1"/>
    <col min="7371" max="7371" width="12.140625" style="23" customWidth="1"/>
    <col min="7372" max="7372" width="7.28515625" style="23" customWidth="1"/>
    <col min="7373" max="7373" width="12.140625" style="23" customWidth="1"/>
    <col min="7374" max="7374" width="14" style="23" bestFit="1" customWidth="1"/>
    <col min="7375" max="7620" width="9.140625" style="23"/>
    <col min="7621" max="7621" width="5.5703125" style="23" customWidth="1"/>
    <col min="7622" max="7622" width="71.28515625" style="23" customWidth="1"/>
    <col min="7623" max="7624" width="7.28515625" style="23" customWidth="1"/>
    <col min="7625" max="7625" width="12.140625" style="23" customWidth="1"/>
    <col min="7626" max="7626" width="7.28515625" style="23" customWidth="1"/>
    <col min="7627" max="7627" width="12.140625" style="23" customWidth="1"/>
    <col min="7628" max="7628" width="7.28515625" style="23" customWidth="1"/>
    <col min="7629" max="7629" width="12.140625" style="23" customWidth="1"/>
    <col min="7630" max="7630" width="14" style="23" bestFit="1" customWidth="1"/>
    <col min="7631" max="7876" width="9.140625" style="23"/>
    <col min="7877" max="7877" width="5.5703125" style="23" customWidth="1"/>
    <col min="7878" max="7878" width="71.28515625" style="23" customWidth="1"/>
    <col min="7879" max="7880" width="7.28515625" style="23" customWidth="1"/>
    <col min="7881" max="7881" width="12.140625" style="23" customWidth="1"/>
    <col min="7882" max="7882" width="7.28515625" style="23" customWidth="1"/>
    <col min="7883" max="7883" width="12.140625" style="23" customWidth="1"/>
    <col min="7884" max="7884" width="7.28515625" style="23" customWidth="1"/>
    <col min="7885" max="7885" width="12.140625" style="23" customWidth="1"/>
    <col min="7886" max="7886" width="14" style="23" bestFit="1" customWidth="1"/>
    <col min="7887" max="8132" width="9.140625" style="23"/>
    <col min="8133" max="8133" width="5.5703125" style="23" customWidth="1"/>
    <col min="8134" max="8134" width="71.28515625" style="23" customWidth="1"/>
    <col min="8135" max="8136" width="7.28515625" style="23" customWidth="1"/>
    <col min="8137" max="8137" width="12.140625" style="23" customWidth="1"/>
    <col min="8138" max="8138" width="7.28515625" style="23" customWidth="1"/>
    <col min="8139" max="8139" width="12.140625" style="23" customWidth="1"/>
    <col min="8140" max="8140" width="7.28515625" style="23" customWidth="1"/>
    <col min="8141" max="8141" width="12.140625" style="23" customWidth="1"/>
    <col min="8142" max="8142" width="14" style="23" bestFit="1" customWidth="1"/>
    <col min="8143" max="8388" width="9.140625" style="23"/>
    <col min="8389" max="8389" width="5.5703125" style="23" customWidth="1"/>
    <col min="8390" max="8390" width="71.28515625" style="23" customWidth="1"/>
    <col min="8391" max="8392" width="7.28515625" style="23" customWidth="1"/>
    <col min="8393" max="8393" width="12.140625" style="23" customWidth="1"/>
    <col min="8394" max="8394" width="7.28515625" style="23" customWidth="1"/>
    <col min="8395" max="8395" width="12.140625" style="23" customWidth="1"/>
    <col min="8396" max="8396" width="7.28515625" style="23" customWidth="1"/>
    <col min="8397" max="8397" width="12.140625" style="23" customWidth="1"/>
    <col min="8398" max="8398" width="14" style="23" bestFit="1" customWidth="1"/>
    <col min="8399" max="8644" width="9.140625" style="23"/>
    <col min="8645" max="8645" width="5.5703125" style="23" customWidth="1"/>
    <col min="8646" max="8646" width="71.28515625" style="23" customWidth="1"/>
    <col min="8647" max="8648" width="7.28515625" style="23" customWidth="1"/>
    <col min="8649" max="8649" width="12.140625" style="23" customWidth="1"/>
    <col min="8650" max="8650" width="7.28515625" style="23" customWidth="1"/>
    <col min="8651" max="8651" width="12.140625" style="23" customWidth="1"/>
    <col min="8652" max="8652" width="7.28515625" style="23" customWidth="1"/>
    <col min="8653" max="8653" width="12.140625" style="23" customWidth="1"/>
    <col min="8654" max="8654" width="14" style="23" bestFit="1" customWidth="1"/>
    <col min="8655" max="8900" width="9.140625" style="23"/>
    <col min="8901" max="8901" width="5.5703125" style="23" customWidth="1"/>
    <col min="8902" max="8902" width="71.28515625" style="23" customWidth="1"/>
    <col min="8903" max="8904" width="7.28515625" style="23" customWidth="1"/>
    <col min="8905" max="8905" width="12.140625" style="23" customWidth="1"/>
    <col min="8906" max="8906" width="7.28515625" style="23" customWidth="1"/>
    <col min="8907" max="8907" width="12.140625" style="23" customWidth="1"/>
    <col min="8908" max="8908" width="7.28515625" style="23" customWidth="1"/>
    <col min="8909" max="8909" width="12.140625" style="23" customWidth="1"/>
    <col min="8910" max="8910" width="14" style="23" bestFit="1" customWidth="1"/>
    <col min="8911" max="9156" width="9.140625" style="23"/>
    <col min="9157" max="9157" width="5.5703125" style="23" customWidth="1"/>
    <col min="9158" max="9158" width="71.28515625" style="23" customWidth="1"/>
    <col min="9159" max="9160" width="7.28515625" style="23" customWidth="1"/>
    <col min="9161" max="9161" width="12.140625" style="23" customWidth="1"/>
    <col min="9162" max="9162" width="7.28515625" style="23" customWidth="1"/>
    <col min="9163" max="9163" width="12.140625" style="23" customWidth="1"/>
    <col min="9164" max="9164" width="7.28515625" style="23" customWidth="1"/>
    <col min="9165" max="9165" width="12.140625" style="23" customWidth="1"/>
    <col min="9166" max="9166" width="14" style="23" bestFit="1" customWidth="1"/>
    <col min="9167" max="9412" width="9.140625" style="23"/>
    <col min="9413" max="9413" width="5.5703125" style="23" customWidth="1"/>
    <col min="9414" max="9414" width="71.28515625" style="23" customWidth="1"/>
    <col min="9415" max="9416" width="7.28515625" style="23" customWidth="1"/>
    <col min="9417" max="9417" width="12.140625" style="23" customWidth="1"/>
    <col min="9418" max="9418" width="7.28515625" style="23" customWidth="1"/>
    <col min="9419" max="9419" width="12.140625" style="23" customWidth="1"/>
    <col min="9420" max="9420" width="7.28515625" style="23" customWidth="1"/>
    <col min="9421" max="9421" width="12.140625" style="23" customWidth="1"/>
    <col min="9422" max="9422" width="14" style="23" bestFit="1" customWidth="1"/>
    <col min="9423" max="9668" width="9.140625" style="23"/>
    <col min="9669" max="9669" width="5.5703125" style="23" customWidth="1"/>
    <col min="9670" max="9670" width="71.28515625" style="23" customWidth="1"/>
    <col min="9671" max="9672" width="7.28515625" style="23" customWidth="1"/>
    <col min="9673" max="9673" width="12.140625" style="23" customWidth="1"/>
    <col min="9674" max="9674" width="7.28515625" style="23" customWidth="1"/>
    <col min="9675" max="9675" width="12.140625" style="23" customWidth="1"/>
    <col min="9676" max="9676" width="7.28515625" style="23" customWidth="1"/>
    <col min="9677" max="9677" width="12.140625" style="23" customWidth="1"/>
    <col min="9678" max="9678" width="14" style="23" bestFit="1" customWidth="1"/>
    <col min="9679" max="9924" width="9.140625" style="23"/>
    <col min="9925" max="9925" width="5.5703125" style="23" customWidth="1"/>
    <col min="9926" max="9926" width="71.28515625" style="23" customWidth="1"/>
    <col min="9927" max="9928" width="7.28515625" style="23" customWidth="1"/>
    <col min="9929" max="9929" width="12.140625" style="23" customWidth="1"/>
    <col min="9930" max="9930" width="7.28515625" style="23" customWidth="1"/>
    <col min="9931" max="9931" width="12.140625" style="23" customWidth="1"/>
    <col min="9932" max="9932" width="7.28515625" style="23" customWidth="1"/>
    <col min="9933" max="9933" width="12.140625" style="23" customWidth="1"/>
    <col min="9934" max="9934" width="14" style="23" bestFit="1" customWidth="1"/>
    <col min="9935" max="10180" width="9.140625" style="23"/>
    <col min="10181" max="10181" width="5.5703125" style="23" customWidth="1"/>
    <col min="10182" max="10182" width="71.28515625" style="23" customWidth="1"/>
    <col min="10183" max="10184" width="7.28515625" style="23" customWidth="1"/>
    <col min="10185" max="10185" width="12.140625" style="23" customWidth="1"/>
    <col min="10186" max="10186" width="7.28515625" style="23" customWidth="1"/>
    <col min="10187" max="10187" width="12.140625" style="23" customWidth="1"/>
    <col min="10188" max="10188" width="7.28515625" style="23" customWidth="1"/>
    <col min="10189" max="10189" width="12.140625" style="23" customWidth="1"/>
    <col min="10190" max="10190" width="14" style="23" bestFit="1" customWidth="1"/>
    <col min="10191" max="10436" width="9.140625" style="23"/>
    <col min="10437" max="10437" width="5.5703125" style="23" customWidth="1"/>
    <col min="10438" max="10438" width="71.28515625" style="23" customWidth="1"/>
    <col min="10439" max="10440" width="7.28515625" style="23" customWidth="1"/>
    <col min="10441" max="10441" width="12.140625" style="23" customWidth="1"/>
    <col min="10442" max="10442" width="7.28515625" style="23" customWidth="1"/>
    <col min="10443" max="10443" width="12.140625" style="23" customWidth="1"/>
    <col min="10444" max="10444" width="7.28515625" style="23" customWidth="1"/>
    <col min="10445" max="10445" width="12.140625" style="23" customWidth="1"/>
    <col min="10446" max="10446" width="14" style="23" bestFit="1" customWidth="1"/>
    <col min="10447" max="10692" width="9.140625" style="23"/>
    <col min="10693" max="10693" width="5.5703125" style="23" customWidth="1"/>
    <col min="10694" max="10694" width="71.28515625" style="23" customWidth="1"/>
    <col min="10695" max="10696" width="7.28515625" style="23" customWidth="1"/>
    <col min="10697" max="10697" width="12.140625" style="23" customWidth="1"/>
    <col min="10698" max="10698" width="7.28515625" style="23" customWidth="1"/>
    <col min="10699" max="10699" width="12.140625" style="23" customWidth="1"/>
    <col min="10700" max="10700" width="7.28515625" style="23" customWidth="1"/>
    <col min="10701" max="10701" width="12.140625" style="23" customWidth="1"/>
    <col min="10702" max="10702" width="14" style="23" bestFit="1" customWidth="1"/>
    <col min="10703" max="10948" width="9.140625" style="23"/>
    <col min="10949" max="10949" width="5.5703125" style="23" customWidth="1"/>
    <col min="10950" max="10950" width="71.28515625" style="23" customWidth="1"/>
    <col min="10951" max="10952" width="7.28515625" style="23" customWidth="1"/>
    <col min="10953" max="10953" width="12.140625" style="23" customWidth="1"/>
    <col min="10954" max="10954" width="7.28515625" style="23" customWidth="1"/>
    <col min="10955" max="10955" width="12.140625" style="23" customWidth="1"/>
    <col min="10956" max="10956" width="7.28515625" style="23" customWidth="1"/>
    <col min="10957" max="10957" width="12.140625" style="23" customWidth="1"/>
    <col min="10958" max="10958" width="14" style="23" bestFit="1" customWidth="1"/>
    <col min="10959" max="11204" width="9.140625" style="23"/>
    <col min="11205" max="11205" width="5.5703125" style="23" customWidth="1"/>
    <col min="11206" max="11206" width="71.28515625" style="23" customWidth="1"/>
    <col min="11207" max="11208" width="7.28515625" style="23" customWidth="1"/>
    <col min="11209" max="11209" width="12.140625" style="23" customWidth="1"/>
    <col min="11210" max="11210" width="7.28515625" style="23" customWidth="1"/>
    <col min="11211" max="11211" width="12.140625" style="23" customWidth="1"/>
    <col min="11212" max="11212" width="7.28515625" style="23" customWidth="1"/>
    <col min="11213" max="11213" width="12.140625" style="23" customWidth="1"/>
    <col min="11214" max="11214" width="14" style="23" bestFit="1" customWidth="1"/>
    <col min="11215" max="11460" width="9.140625" style="23"/>
    <col min="11461" max="11461" width="5.5703125" style="23" customWidth="1"/>
    <col min="11462" max="11462" width="71.28515625" style="23" customWidth="1"/>
    <col min="11463" max="11464" width="7.28515625" style="23" customWidth="1"/>
    <col min="11465" max="11465" width="12.140625" style="23" customWidth="1"/>
    <col min="11466" max="11466" width="7.28515625" style="23" customWidth="1"/>
    <col min="11467" max="11467" width="12.140625" style="23" customWidth="1"/>
    <col min="11468" max="11468" width="7.28515625" style="23" customWidth="1"/>
    <col min="11469" max="11469" width="12.140625" style="23" customWidth="1"/>
    <col min="11470" max="11470" width="14" style="23" bestFit="1" customWidth="1"/>
    <col min="11471" max="11716" width="9.140625" style="23"/>
    <col min="11717" max="11717" width="5.5703125" style="23" customWidth="1"/>
    <col min="11718" max="11718" width="71.28515625" style="23" customWidth="1"/>
    <col min="11719" max="11720" width="7.28515625" style="23" customWidth="1"/>
    <col min="11721" max="11721" width="12.140625" style="23" customWidth="1"/>
    <col min="11722" max="11722" width="7.28515625" style="23" customWidth="1"/>
    <col min="11723" max="11723" width="12.140625" style="23" customWidth="1"/>
    <col min="11724" max="11724" width="7.28515625" style="23" customWidth="1"/>
    <col min="11725" max="11725" width="12.140625" style="23" customWidth="1"/>
    <col min="11726" max="11726" width="14" style="23" bestFit="1" customWidth="1"/>
    <col min="11727" max="11972" width="9.140625" style="23"/>
    <col min="11973" max="11973" width="5.5703125" style="23" customWidth="1"/>
    <col min="11974" max="11974" width="71.28515625" style="23" customWidth="1"/>
    <col min="11975" max="11976" width="7.28515625" style="23" customWidth="1"/>
    <col min="11977" max="11977" width="12.140625" style="23" customWidth="1"/>
    <col min="11978" max="11978" width="7.28515625" style="23" customWidth="1"/>
    <col min="11979" max="11979" width="12.140625" style="23" customWidth="1"/>
    <col min="11980" max="11980" width="7.28515625" style="23" customWidth="1"/>
    <col min="11981" max="11981" width="12.140625" style="23" customWidth="1"/>
    <col min="11982" max="11982" width="14" style="23" bestFit="1" customWidth="1"/>
    <col min="11983" max="12228" width="9.140625" style="23"/>
    <col min="12229" max="12229" width="5.5703125" style="23" customWidth="1"/>
    <col min="12230" max="12230" width="71.28515625" style="23" customWidth="1"/>
    <col min="12231" max="12232" width="7.28515625" style="23" customWidth="1"/>
    <col min="12233" max="12233" width="12.140625" style="23" customWidth="1"/>
    <col min="12234" max="12234" width="7.28515625" style="23" customWidth="1"/>
    <col min="12235" max="12235" width="12.140625" style="23" customWidth="1"/>
    <col min="12236" max="12236" width="7.28515625" style="23" customWidth="1"/>
    <col min="12237" max="12237" width="12.140625" style="23" customWidth="1"/>
    <col min="12238" max="12238" width="14" style="23" bestFit="1" customWidth="1"/>
    <col min="12239" max="12484" width="9.140625" style="23"/>
    <col min="12485" max="12485" width="5.5703125" style="23" customWidth="1"/>
    <col min="12486" max="12486" width="71.28515625" style="23" customWidth="1"/>
    <col min="12487" max="12488" width="7.28515625" style="23" customWidth="1"/>
    <col min="12489" max="12489" width="12.140625" style="23" customWidth="1"/>
    <col min="12490" max="12490" width="7.28515625" style="23" customWidth="1"/>
    <col min="12491" max="12491" width="12.140625" style="23" customWidth="1"/>
    <col min="12492" max="12492" width="7.28515625" style="23" customWidth="1"/>
    <col min="12493" max="12493" width="12.140625" style="23" customWidth="1"/>
    <col min="12494" max="12494" width="14" style="23" bestFit="1" customWidth="1"/>
    <col min="12495" max="12740" width="9.140625" style="23"/>
    <col min="12741" max="12741" width="5.5703125" style="23" customWidth="1"/>
    <col min="12742" max="12742" width="71.28515625" style="23" customWidth="1"/>
    <col min="12743" max="12744" width="7.28515625" style="23" customWidth="1"/>
    <col min="12745" max="12745" width="12.140625" style="23" customWidth="1"/>
    <col min="12746" max="12746" width="7.28515625" style="23" customWidth="1"/>
    <col min="12747" max="12747" width="12.140625" style="23" customWidth="1"/>
    <col min="12748" max="12748" width="7.28515625" style="23" customWidth="1"/>
    <col min="12749" max="12749" width="12.140625" style="23" customWidth="1"/>
    <col min="12750" max="12750" width="14" style="23" bestFit="1" customWidth="1"/>
    <col min="12751" max="12996" width="9.140625" style="23"/>
    <col min="12997" max="12997" width="5.5703125" style="23" customWidth="1"/>
    <col min="12998" max="12998" width="71.28515625" style="23" customWidth="1"/>
    <col min="12999" max="13000" width="7.28515625" style="23" customWidth="1"/>
    <col min="13001" max="13001" width="12.140625" style="23" customWidth="1"/>
    <col min="13002" max="13002" width="7.28515625" style="23" customWidth="1"/>
    <col min="13003" max="13003" width="12.140625" style="23" customWidth="1"/>
    <col min="13004" max="13004" width="7.28515625" style="23" customWidth="1"/>
    <col min="13005" max="13005" width="12.140625" style="23" customWidth="1"/>
    <col min="13006" max="13006" width="14" style="23" bestFit="1" customWidth="1"/>
    <col min="13007" max="13252" width="9.140625" style="23"/>
    <col min="13253" max="13253" width="5.5703125" style="23" customWidth="1"/>
    <col min="13254" max="13254" width="71.28515625" style="23" customWidth="1"/>
    <col min="13255" max="13256" width="7.28515625" style="23" customWidth="1"/>
    <col min="13257" max="13257" width="12.140625" style="23" customWidth="1"/>
    <col min="13258" max="13258" width="7.28515625" style="23" customWidth="1"/>
    <col min="13259" max="13259" width="12.140625" style="23" customWidth="1"/>
    <col min="13260" max="13260" width="7.28515625" style="23" customWidth="1"/>
    <col min="13261" max="13261" width="12.140625" style="23" customWidth="1"/>
    <col min="13262" max="13262" width="14" style="23" bestFit="1" customWidth="1"/>
    <col min="13263" max="13508" width="9.140625" style="23"/>
    <col min="13509" max="13509" width="5.5703125" style="23" customWidth="1"/>
    <col min="13510" max="13510" width="71.28515625" style="23" customWidth="1"/>
    <col min="13511" max="13512" width="7.28515625" style="23" customWidth="1"/>
    <col min="13513" max="13513" width="12.140625" style="23" customWidth="1"/>
    <col min="13514" max="13514" width="7.28515625" style="23" customWidth="1"/>
    <col min="13515" max="13515" width="12.140625" style="23" customWidth="1"/>
    <col min="13516" max="13516" width="7.28515625" style="23" customWidth="1"/>
    <col min="13517" max="13517" width="12.140625" style="23" customWidth="1"/>
    <col min="13518" max="13518" width="14" style="23" bestFit="1" customWidth="1"/>
    <col min="13519" max="13764" width="9.140625" style="23"/>
    <col min="13765" max="13765" width="5.5703125" style="23" customWidth="1"/>
    <col min="13766" max="13766" width="71.28515625" style="23" customWidth="1"/>
    <col min="13767" max="13768" width="7.28515625" style="23" customWidth="1"/>
    <col min="13769" max="13769" width="12.140625" style="23" customWidth="1"/>
    <col min="13770" max="13770" width="7.28515625" style="23" customWidth="1"/>
    <col min="13771" max="13771" width="12.140625" style="23" customWidth="1"/>
    <col min="13772" max="13772" width="7.28515625" style="23" customWidth="1"/>
    <col min="13773" max="13773" width="12.140625" style="23" customWidth="1"/>
    <col min="13774" max="13774" width="14" style="23" bestFit="1" customWidth="1"/>
    <col min="13775" max="14020" width="9.140625" style="23"/>
    <col min="14021" max="14021" width="5.5703125" style="23" customWidth="1"/>
    <col min="14022" max="14022" width="71.28515625" style="23" customWidth="1"/>
    <col min="14023" max="14024" width="7.28515625" style="23" customWidth="1"/>
    <col min="14025" max="14025" width="12.140625" style="23" customWidth="1"/>
    <col min="14026" max="14026" width="7.28515625" style="23" customWidth="1"/>
    <col min="14027" max="14027" width="12.140625" style="23" customWidth="1"/>
    <col min="14028" max="14028" width="7.28515625" style="23" customWidth="1"/>
    <col min="14029" max="14029" width="12.140625" style="23" customWidth="1"/>
    <col min="14030" max="14030" width="14" style="23" bestFit="1" customWidth="1"/>
    <col min="14031" max="14276" width="9.140625" style="23"/>
    <col min="14277" max="14277" width="5.5703125" style="23" customWidth="1"/>
    <col min="14278" max="14278" width="71.28515625" style="23" customWidth="1"/>
    <col min="14279" max="14280" width="7.28515625" style="23" customWidth="1"/>
    <col min="14281" max="14281" width="12.140625" style="23" customWidth="1"/>
    <col min="14282" max="14282" width="7.28515625" style="23" customWidth="1"/>
    <col min="14283" max="14283" width="12.140625" style="23" customWidth="1"/>
    <col min="14284" max="14284" width="7.28515625" style="23" customWidth="1"/>
    <col min="14285" max="14285" width="12.140625" style="23" customWidth="1"/>
    <col min="14286" max="14286" width="14" style="23" bestFit="1" customWidth="1"/>
    <col min="14287" max="14532" width="9.140625" style="23"/>
    <col min="14533" max="14533" width="5.5703125" style="23" customWidth="1"/>
    <col min="14534" max="14534" width="71.28515625" style="23" customWidth="1"/>
    <col min="14535" max="14536" width="7.28515625" style="23" customWidth="1"/>
    <col min="14537" max="14537" width="12.140625" style="23" customWidth="1"/>
    <col min="14538" max="14538" width="7.28515625" style="23" customWidth="1"/>
    <col min="14539" max="14539" width="12.140625" style="23" customWidth="1"/>
    <col min="14540" max="14540" width="7.28515625" style="23" customWidth="1"/>
    <col min="14541" max="14541" width="12.140625" style="23" customWidth="1"/>
    <col min="14542" max="14542" width="14" style="23" bestFit="1" customWidth="1"/>
    <col min="14543" max="14788" width="9.140625" style="23"/>
    <col min="14789" max="14789" width="5.5703125" style="23" customWidth="1"/>
    <col min="14790" max="14790" width="71.28515625" style="23" customWidth="1"/>
    <col min="14791" max="14792" width="7.28515625" style="23" customWidth="1"/>
    <col min="14793" max="14793" width="12.140625" style="23" customWidth="1"/>
    <col min="14794" max="14794" width="7.28515625" style="23" customWidth="1"/>
    <col min="14795" max="14795" width="12.140625" style="23" customWidth="1"/>
    <col min="14796" max="14796" width="7.28515625" style="23" customWidth="1"/>
    <col min="14797" max="14797" width="12.140625" style="23" customWidth="1"/>
    <col min="14798" max="14798" width="14" style="23" bestFit="1" customWidth="1"/>
    <col min="14799" max="15044" width="9.140625" style="23"/>
    <col min="15045" max="15045" width="5.5703125" style="23" customWidth="1"/>
    <col min="15046" max="15046" width="71.28515625" style="23" customWidth="1"/>
    <col min="15047" max="15048" width="7.28515625" style="23" customWidth="1"/>
    <col min="15049" max="15049" width="12.140625" style="23" customWidth="1"/>
    <col min="15050" max="15050" width="7.28515625" style="23" customWidth="1"/>
    <col min="15051" max="15051" width="12.140625" style="23" customWidth="1"/>
    <col min="15052" max="15052" width="7.28515625" style="23" customWidth="1"/>
    <col min="15053" max="15053" width="12.140625" style="23" customWidth="1"/>
    <col min="15054" max="15054" width="14" style="23" bestFit="1" customWidth="1"/>
    <col min="15055" max="15300" width="9.140625" style="23"/>
    <col min="15301" max="15301" width="5.5703125" style="23" customWidth="1"/>
    <col min="15302" max="15302" width="71.28515625" style="23" customWidth="1"/>
    <col min="15303" max="15304" width="7.28515625" style="23" customWidth="1"/>
    <col min="15305" max="15305" width="12.140625" style="23" customWidth="1"/>
    <col min="15306" max="15306" width="7.28515625" style="23" customWidth="1"/>
    <col min="15307" max="15307" width="12.140625" style="23" customWidth="1"/>
    <col min="15308" max="15308" width="7.28515625" style="23" customWidth="1"/>
    <col min="15309" max="15309" width="12.140625" style="23" customWidth="1"/>
    <col min="15310" max="15310" width="14" style="23" bestFit="1" customWidth="1"/>
    <col min="15311" max="15556" width="9.140625" style="23"/>
    <col min="15557" max="15557" width="5.5703125" style="23" customWidth="1"/>
    <col min="15558" max="15558" width="71.28515625" style="23" customWidth="1"/>
    <col min="15559" max="15560" width="7.28515625" style="23" customWidth="1"/>
    <col min="15561" max="15561" width="12.140625" style="23" customWidth="1"/>
    <col min="15562" max="15562" width="7.28515625" style="23" customWidth="1"/>
    <col min="15563" max="15563" width="12.140625" style="23" customWidth="1"/>
    <col min="15564" max="15564" width="7.28515625" style="23" customWidth="1"/>
    <col min="15565" max="15565" width="12.140625" style="23" customWidth="1"/>
    <col min="15566" max="15566" width="14" style="23" bestFit="1" customWidth="1"/>
    <col min="15567" max="15812" width="9.140625" style="23"/>
    <col min="15813" max="15813" width="5.5703125" style="23" customWidth="1"/>
    <col min="15814" max="15814" width="71.28515625" style="23" customWidth="1"/>
    <col min="15815" max="15816" width="7.28515625" style="23" customWidth="1"/>
    <col min="15817" max="15817" width="12.140625" style="23" customWidth="1"/>
    <col min="15818" max="15818" width="7.28515625" style="23" customWidth="1"/>
    <col min="15819" max="15819" width="12.140625" style="23" customWidth="1"/>
    <col min="15820" max="15820" width="7.28515625" style="23" customWidth="1"/>
    <col min="15821" max="15821" width="12.140625" style="23" customWidth="1"/>
    <col min="15822" max="15822" width="14" style="23" bestFit="1" customWidth="1"/>
    <col min="15823" max="16068" width="9.140625" style="23"/>
    <col min="16069" max="16069" width="5.5703125" style="23" customWidth="1"/>
    <col min="16070" max="16070" width="71.28515625" style="23" customWidth="1"/>
    <col min="16071" max="16072" width="7.28515625" style="23" customWidth="1"/>
    <col min="16073" max="16073" width="12.140625" style="23" customWidth="1"/>
    <col min="16074" max="16074" width="7.28515625" style="23" customWidth="1"/>
    <col min="16075" max="16075" width="12.140625" style="23" customWidth="1"/>
    <col min="16076" max="16076" width="7.28515625" style="23" customWidth="1"/>
    <col min="16077" max="16077" width="12.140625" style="23" customWidth="1"/>
    <col min="16078" max="16078" width="14" style="23" bestFit="1" customWidth="1"/>
    <col min="16079" max="16384" width="9.140625" style="23"/>
  </cols>
  <sheetData>
    <row r="7" spans="1:21" s="19" customFormat="1" ht="47.25" customHeight="1" x14ac:dyDescent="0.25">
      <c r="A7" s="192" t="s">
        <v>207</v>
      </c>
      <c r="B7" s="192"/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8"/>
      <c r="O7" s="18"/>
      <c r="P7" s="18"/>
      <c r="Q7" s="18"/>
      <c r="R7" s="18"/>
      <c r="S7" s="18"/>
      <c r="T7" s="18"/>
      <c r="U7" s="18"/>
    </row>
    <row r="8" spans="1:21" x14ac:dyDescent="0.25">
      <c r="B8" s="21"/>
      <c r="C8" s="22"/>
      <c r="K8" s="195"/>
      <c r="L8" s="195"/>
      <c r="M8" s="195"/>
    </row>
    <row r="9" spans="1:21" s="22" customFormat="1" ht="20.25" customHeight="1" x14ac:dyDescent="0.25">
      <c r="A9" s="193" t="s">
        <v>0</v>
      </c>
      <c r="B9" s="191" t="s">
        <v>1</v>
      </c>
      <c r="C9" s="194" t="s">
        <v>2</v>
      </c>
      <c r="D9" s="191" t="s">
        <v>18</v>
      </c>
      <c r="E9" s="191"/>
      <c r="F9" s="191"/>
      <c r="G9" s="191"/>
      <c r="H9" s="191"/>
      <c r="I9" s="191"/>
      <c r="J9" s="191"/>
      <c r="K9" s="191"/>
      <c r="L9" s="191"/>
      <c r="M9" s="191"/>
      <c r="N9" s="25"/>
      <c r="O9" s="25"/>
      <c r="P9" s="25"/>
      <c r="Q9" s="25"/>
      <c r="R9" s="25"/>
      <c r="S9" s="25"/>
      <c r="T9" s="25"/>
      <c r="U9" s="25"/>
    </row>
    <row r="10" spans="1:21" ht="26.25" customHeight="1" x14ac:dyDescent="0.25">
      <c r="A10" s="193"/>
      <c r="B10" s="191"/>
      <c r="C10" s="194"/>
      <c r="D10" s="194" t="s">
        <v>291</v>
      </c>
      <c r="E10" s="194"/>
      <c r="F10" s="194" t="s">
        <v>292</v>
      </c>
      <c r="G10" s="194"/>
      <c r="H10" s="194" t="s">
        <v>293</v>
      </c>
      <c r="I10" s="194"/>
      <c r="J10" s="194" t="s">
        <v>294</v>
      </c>
      <c r="K10" s="194"/>
      <c r="L10" s="194" t="s">
        <v>295</v>
      </c>
      <c r="M10" s="194"/>
    </row>
    <row r="11" spans="1:21" ht="78.75" customHeight="1" x14ac:dyDescent="0.25">
      <c r="A11" s="193"/>
      <c r="B11" s="191"/>
      <c r="C11" s="194"/>
      <c r="D11" s="26" t="s">
        <v>3</v>
      </c>
      <c r="E11" s="27" t="s">
        <v>285</v>
      </c>
      <c r="F11" s="28" t="s">
        <v>3</v>
      </c>
      <c r="G11" s="29" t="s">
        <v>286</v>
      </c>
      <c r="H11" s="28" t="s">
        <v>3</v>
      </c>
      <c r="I11" s="29" t="s">
        <v>285</v>
      </c>
      <c r="J11" s="28" t="s">
        <v>3</v>
      </c>
      <c r="K11" s="29" t="s">
        <v>285</v>
      </c>
      <c r="L11" s="28" t="s">
        <v>3</v>
      </c>
      <c r="M11" s="29" t="s">
        <v>286</v>
      </c>
    </row>
    <row r="12" spans="1:21" s="34" customFormat="1" ht="15.75" customHeight="1" x14ac:dyDescent="0.25">
      <c r="A12" s="30">
        <v>1</v>
      </c>
      <c r="B12" s="31">
        <v>2</v>
      </c>
      <c r="C12" s="32">
        <v>3</v>
      </c>
      <c r="D12" s="31" t="s">
        <v>11</v>
      </c>
      <c r="E12" s="32" t="s">
        <v>45</v>
      </c>
      <c r="F12" s="31" t="s">
        <v>46</v>
      </c>
      <c r="G12" s="32" t="s">
        <v>47</v>
      </c>
      <c r="H12" s="31" t="s">
        <v>41</v>
      </c>
      <c r="I12" s="32" t="s">
        <v>42</v>
      </c>
      <c r="J12" s="31" t="s">
        <v>48</v>
      </c>
      <c r="K12" s="32" t="s">
        <v>49</v>
      </c>
      <c r="L12" s="31" t="s">
        <v>44</v>
      </c>
      <c r="M12" s="32" t="s">
        <v>50</v>
      </c>
      <c r="N12" s="33"/>
      <c r="O12" s="33"/>
      <c r="P12" s="33"/>
      <c r="Q12" s="33"/>
      <c r="R12" s="33"/>
      <c r="S12" s="33"/>
      <c r="T12" s="33"/>
      <c r="U12" s="33"/>
    </row>
    <row r="13" spans="1:21" s="34" customFormat="1" ht="20.100000000000001" customHeight="1" x14ac:dyDescent="0.25">
      <c r="A13" s="35">
        <v>1</v>
      </c>
      <c r="B13" s="36" t="s">
        <v>7</v>
      </c>
      <c r="C13" s="37"/>
      <c r="D13" s="38"/>
      <c r="E13" s="39">
        <v>0</v>
      </c>
      <c r="F13" s="38"/>
      <c r="G13" s="39">
        <v>0</v>
      </c>
      <c r="H13" s="38"/>
      <c r="I13" s="39">
        <v>0</v>
      </c>
      <c r="J13" s="38"/>
      <c r="K13" s="39">
        <v>443.5020537311367</v>
      </c>
      <c r="L13" s="38"/>
      <c r="M13" s="39">
        <v>18698.233604312652</v>
      </c>
      <c r="N13" s="33"/>
      <c r="O13" s="33"/>
      <c r="P13" s="33"/>
      <c r="Q13" s="33"/>
      <c r="R13" s="33"/>
      <c r="S13" s="33"/>
      <c r="T13" s="33"/>
      <c r="U13" s="33"/>
    </row>
    <row r="14" spans="1:21" s="41" customFormat="1" ht="20.100000000000001" customHeight="1" x14ac:dyDescent="0.25">
      <c r="A14" s="35">
        <v>2</v>
      </c>
      <c r="B14" s="36" t="s">
        <v>55</v>
      </c>
      <c r="C14" s="37"/>
      <c r="D14" s="38"/>
      <c r="E14" s="39">
        <f>E15+E16</f>
        <v>134.09500126502797</v>
      </c>
      <c r="F14" s="38"/>
      <c r="G14" s="39">
        <f>G15+G16</f>
        <v>41.564900000000002</v>
      </c>
      <c r="H14" s="38"/>
      <c r="I14" s="39">
        <f>I15+I16</f>
        <v>146.8898896</v>
      </c>
      <c r="J14" s="38"/>
      <c r="K14" s="39">
        <f>K15+K16</f>
        <v>164.64947560000002</v>
      </c>
      <c r="L14" s="38"/>
      <c r="M14" s="39">
        <f>M15+M16</f>
        <v>250.102441983928</v>
      </c>
      <c r="N14" s="40"/>
      <c r="O14" s="40"/>
      <c r="P14" s="40"/>
      <c r="Q14" s="40"/>
      <c r="R14" s="40"/>
      <c r="S14" s="40"/>
      <c r="T14" s="40"/>
      <c r="U14" s="40"/>
    </row>
    <row r="15" spans="1:21" s="34" customFormat="1" ht="20.100000000000001" customHeight="1" x14ac:dyDescent="0.25">
      <c r="A15" s="42">
        <v>2.1</v>
      </c>
      <c r="B15" s="43" t="s">
        <v>53</v>
      </c>
      <c r="C15" s="44"/>
      <c r="D15" s="45"/>
      <c r="E15" s="46">
        <v>134.09500126502797</v>
      </c>
      <c r="F15" s="45"/>
      <c r="G15" s="47">
        <v>0</v>
      </c>
      <c r="H15" s="45"/>
      <c r="I15" s="47">
        <v>0</v>
      </c>
      <c r="J15" s="45"/>
      <c r="K15" s="47">
        <v>0</v>
      </c>
      <c r="L15" s="45"/>
      <c r="M15" s="47">
        <v>0</v>
      </c>
      <c r="N15" s="33"/>
      <c r="O15" s="33"/>
      <c r="P15" s="33"/>
      <c r="Q15" s="33"/>
      <c r="R15" s="33"/>
      <c r="S15" s="33"/>
      <c r="T15" s="33"/>
      <c r="U15" s="33"/>
    </row>
    <row r="16" spans="1:21" s="34" customFormat="1" ht="20.100000000000001" customHeight="1" x14ac:dyDescent="0.25">
      <c r="A16" s="42">
        <v>2.2000000000000002</v>
      </c>
      <c r="B16" s="43" t="s">
        <v>52</v>
      </c>
      <c r="C16" s="44"/>
      <c r="D16" s="45"/>
      <c r="E16" s="46">
        <v>0</v>
      </c>
      <c r="F16" s="45"/>
      <c r="G16" s="47">
        <v>41.564900000000002</v>
      </c>
      <c r="H16" s="45"/>
      <c r="I16" s="47">
        <v>146.8898896</v>
      </c>
      <c r="J16" s="45"/>
      <c r="K16" s="47">
        <v>164.64947560000002</v>
      </c>
      <c r="L16" s="45"/>
      <c r="M16" s="47">
        <v>250.102441983928</v>
      </c>
      <c r="N16" s="33"/>
      <c r="O16" s="33"/>
      <c r="P16" s="33"/>
      <c r="Q16" s="33"/>
      <c r="R16" s="33"/>
      <c r="S16" s="33"/>
      <c r="T16" s="33"/>
      <c r="U16" s="33"/>
    </row>
    <row r="17" spans="1:21" s="34" customFormat="1" ht="33" x14ac:dyDescent="0.25">
      <c r="A17" s="35">
        <v>3</v>
      </c>
      <c r="B17" s="36" t="s">
        <v>77</v>
      </c>
      <c r="C17" s="37"/>
      <c r="D17" s="38"/>
      <c r="E17" s="39">
        <f>E18+E31</f>
        <v>713.8142734623143</v>
      </c>
      <c r="F17" s="39"/>
      <c r="G17" s="39">
        <f t="shared" ref="G17:M17" si="0">G18+G31</f>
        <v>581.63490000000002</v>
      </c>
      <c r="H17" s="39"/>
      <c r="I17" s="39">
        <f t="shared" si="0"/>
        <v>676.68110000000001</v>
      </c>
      <c r="J17" s="39"/>
      <c r="K17" s="39">
        <f t="shared" si="0"/>
        <v>707.75786619618805</v>
      </c>
      <c r="L17" s="39"/>
      <c r="M17" s="39">
        <f t="shared" si="0"/>
        <v>789.92779999999993</v>
      </c>
      <c r="N17" s="33"/>
      <c r="O17" s="33"/>
      <c r="P17" s="33"/>
      <c r="Q17" s="33"/>
      <c r="R17" s="33"/>
      <c r="S17" s="33"/>
      <c r="T17" s="33"/>
      <c r="U17" s="33"/>
    </row>
    <row r="18" spans="1:21" s="34" customFormat="1" x14ac:dyDescent="0.25">
      <c r="A18" s="42">
        <v>3.1</v>
      </c>
      <c r="B18" s="43" t="s">
        <v>54</v>
      </c>
      <c r="C18" s="44"/>
      <c r="D18" s="45"/>
      <c r="E18" s="46">
        <f>SUM(E19:E30)</f>
        <v>296.82537372455482</v>
      </c>
      <c r="F18" s="46"/>
      <c r="G18" s="46">
        <f t="shared" ref="G18:M18" si="1">SUM(G19:G30)</f>
        <v>232.34</v>
      </c>
      <c r="H18" s="46"/>
      <c r="I18" s="46">
        <f t="shared" si="1"/>
        <v>318.58109999999999</v>
      </c>
      <c r="J18" s="46"/>
      <c r="K18" s="46">
        <f t="shared" si="1"/>
        <v>242.97886543535617</v>
      </c>
      <c r="L18" s="46"/>
      <c r="M18" s="46">
        <f t="shared" si="1"/>
        <v>266.87780000000004</v>
      </c>
      <c r="N18" s="33"/>
      <c r="O18" s="33"/>
      <c r="P18" s="33"/>
      <c r="Q18" s="33"/>
      <c r="R18" s="33"/>
      <c r="S18" s="33"/>
      <c r="T18" s="33"/>
      <c r="U18" s="33"/>
    </row>
    <row r="19" spans="1:21" s="54" customFormat="1" ht="20.100000000000001" customHeight="1" x14ac:dyDescent="0.25">
      <c r="A19" s="48" t="s">
        <v>25</v>
      </c>
      <c r="B19" s="71" t="s">
        <v>121</v>
      </c>
      <c r="C19" s="49"/>
      <c r="D19" s="50"/>
      <c r="E19" s="51">
        <v>109.875</v>
      </c>
      <c r="F19" s="50"/>
      <c r="G19" s="52">
        <v>0</v>
      </c>
      <c r="H19" s="50"/>
      <c r="I19" s="52">
        <v>0</v>
      </c>
      <c r="J19" s="50"/>
      <c r="K19" s="52">
        <v>0</v>
      </c>
      <c r="L19" s="50"/>
      <c r="M19" s="52">
        <v>0</v>
      </c>
      <c r="N19" s="53"/>
      <c r="O19" s="53"/>
      <c r="P19" s="53"/>
      <c r="Q19" s="53"/>
      <c r="R19" s="53"/>
      <c r="S19" s="53"/>
      <c r="T19" s="53"/>
      <c r="U19" s="53"/>
    </row>
    <row r="20" spans="1:21" s="54" customFormat="1" ht="20.100000000000001" customHeight="1" x14ac:dyDescent="0.25">
      <c r="A20" s="48" t="s">
        <v>26</v>
      </c>
      <c r="B20" s="71" t="s">
        <v>122</v>
      </c>
      <c r="C20" s="49"/>
      <c r="D20" s="50"/>
      <c r="E20" s="51">
        <v>104.74142229457391</v>
      </c>
      <c r="F20" s="50"/>
      <c r="G20" s="52">
        <v>0</v>
      </c>
      <c r="H20" s="50"/>
      <c r="I20" s="52">
        <v>0</v>
      </c>
      <c r="J20" s="50"/>
      <c r="K20" s="52">
        <v>0</v>
      </c>
      <c r="L20" s="50"/>
      <c r="M20" s="52">
        <v>0</v>
      </c>
      <c r="N20" s="53"/>
      <c r="O20" s="53"/>
      <c r="P20" s="53"/>
      <c r="Q20" s="53"/>
      <c r="R20" s="53"/>
      <c r="S20" s="53"/>
      <c r="T20" s="53"/>
      <c r="U20" s="53"/>
    </row>
    <row r="21" spans="1:21" s="54" customFormat="1" ht="20.100000000000001" customHeight="1" x14ac:dyDescent="0.25">
      <c r="A21" s="48" t="s">
        <v>27</v>
      </c>
      <c r="B21" s="71" t="s">
        <v>123</v>
      </c>
      <c r="C21" s="49"/>
      <c r="D21" s="50"/>
      <c r="E21" s="51">
        <v>82.2089514299809</v>
      </c>
      <c r="F21" s="50"/>
      <c r="G21" s="52">
        <v>0</v>
      </c>
      <c r="H21" s="50"/>
      <c r="I21" s="52">
        <v>0</v>
      </c>
      <c r="J21" s="50"/>
      <c r="K21" s="52">
        <v>0</v>
      </c>
      <c r="L21" s="50"/>
      <c r="M21" s="52">
        <v>0</v>
      </c>
      <c r="N21" s="53"/>
      <c r="O21" s="53"/>
      <c r="P21" s="53"/>
      <c r="Q21" s="53"/>
      <c r="R21" s="53"/>
      <c r="S21" s="53"/>
      <c r="T21" s="53"/>
      <c r="U21" s="53"/>
    </row>
    <row r="22" spans="1:21" s="54" customFormat="1" ht="20.100000000000001" customHeight="1" x14ac:dyDescent="0.25">
      <c r="A22" s="48" t="s">
        <v>36</v>
      </c>
      <c r="B22" s="71" t="s">
        <v>124</v>
      </c>
      <c r="C22" s="49"/>
      <c r="D22" s="50"/>
      <c r="E22" s="52">
        <v>0</v>
      </c>
      <c r="F22" s="50"/>
      <c r="G22" s="52">
        <v>116.17</v>
      </c>
      <c r="H22" s="50"/>
      <c r="I22" s="52">
        <v>0</v>
      </c>
      <c r="J22" s="50"/>
      <c r="K22" s="52">
        <v>0</v>
      </c>
      <c r="L22" s="50"/>
      <c r="M22" s="52">
        <v>0</v>
      </c>
      <c r="N22" s="53"/>
      <c r="O22" s="53"/>
      <c r="P22" s="53"/>
      <c r="Q22" s="53"/>
      <c r="R22" s="53"/>
      <c r="S22" s="53"/>
      <c r="T22" s="53"/>
      <c r="U22" s="53"/>
    </row>
    <row r="23" spans="1:21" s="54" customFormat="1" ht="20.100000000000001" customHeight="1" x14ac:dyDescent="0.25">
      <c r="A23" s="48" t="s">
        <v>94</v>
      </c>
      <c r="B23" s="71" t="s">
        <v>125</v>
      </c>
      <c r="C23" s="49"/>
      <c r="D23" s="50"/>
      <c r="E23" s="52">
        <v>0</v>
      </c>
      <c r="F23" s="50"/>
      <c r="G23" s="52">
        <v>116.17</v>
      </c>
      <c r="H23" s="50"/>
      <c r="I23" s="52">
        <v>0</v>
      </c>
      <c r="J23" s="50"/>
      <c r="K23" s="52">
        <v>0</v>
      </c>
      <c r="L23" s="50"/>
      <c r="M23" s="52">
        <v>0</v>
      </c>
      <c r="N23" s="53"/>
      <c r="O23" s="53"/>
      <c r="P23" s="53"/>
      <c r="Q23" s="53"/>
      <c r="R23" s="53"/>
      <c r="S23" s="53"/>
      <c r="T23" s="53"/>
      <c r="U23" s="53"/>
    </row>
    <row r="24" spans="1:21" s="54" customFormat="1" ht="20.100000000000001" customHeight="1" x14ac:dyDescent="0.25">
      <c r="A24" s="48" t="s">
        <v>95</v>
      </c>
      <c r="B24" s="71" t="s">
        <v>126</v>
      </c>
      <c r="C24" s="49"/>
      <c r="D24" s="50"/>
      <c r="E24" s="51">
        <v>0</v>
      </c>
      <c r="F24" s="50"/>
      <c r="G24" s="52">
        <v>0</v>
      </c>
      <c r="H24" s="50"/>
      <c r="I24" s="52">
        <v>102.5945</v>
      </c>
      <c r="J24" s="50"/>
      <c r="K24" s="52">
        <v>0</v>
      </c>
      <c r="L24" s="50"/>
      <c r="M24" s="52">
        <v>0</v>
      </c>
      <c r="N24" s="53"/>
      <c r="O24" s="53"/>
      <c r="P24" s="53"/>
      <c r="Q24" s="53"/>
      <c r="R24" s="53"/>
      <c r="S24" s="53"/>
      <c r="T24" s="53"/>
      <c r="U24" s="53"/>
    </row>
    <row r="25" spans="1:21" s="54" customFormat="1" ht="20.100000000000001" customHeight="1" x14ac:dyDescent="0.25">
      <c r="A25" s="48" t="s">
        <v>102</v>
      </c>
      <c r="B25" s="71" t="s">
        <v>120</v>
      </c>
      <c r="C25" s="49"/>
      <c r="D25" s="50"/>
      <c r="E25" s="52">
        <v>0</v>
      </c>
      <c r="F25" s="50"/>
      <c r="G25" s="52">
        <v>0</v>
      </c>
      <c r="H25" s="50"/>
      <c r="I25" s="52">
        <v>102.5866</v>
      </c>
      <c r="J25" s="50"/>
      <c r="K25" s="52">
        <v>0</v>
      </c>
      <c r="L25" s="50"/>
      <c r="M25" s="52">
        <v>0</v>
      </c>
      <c r="N25" s="53"/>
      <c r="O25" s="53"/>
      <c r="P25" s="53"/>
      <c r="Q25" s="53"/>
      <c r="R25" s="53"/>
      <c r="S25" s="53"/>
      <c r="T25" s="53"/>
      <c r="U25" s="53"/>
    </row>
    <row r="26" spans="1:21" s="54" customFormat="1" ht="20.100000000000001" customHeight="1" x14ac:dyDescent="0.25">
      <c r="A26" s="48" t="s">
        <v>133</v>
      </c>
      <c r="B26" s="71" t="s">
        <v>127</v>
      </c>
      <c r="C26" s="49"/>
      <c r="D26" s="50"/>
      <c r="E26" s="51">
        <v>0</v>
      </c>
      <c r="F26" s="50"/>
      <c r="G26" s="52">
        <v>0</v>
      </c>
      <c r="H26" s="50"/>
      <c r="I26" s="52">
        <v>113.39999999999999</v>
      </c>
      <c r="J26" s="50"/>
      <c r="K26" s="52">
        <v>119.69999999999997</v>
      </c>
      <c r="L26" s="50"/>
      <c r="M26" s="52">
        <v>0</v>
      </c>
      <c r="N26" s="53"/>
      <c r="O26" s="53"/>
      <c r="P26" s="53"/>
      <c r="Q26" s="53"/>
      <c r="R26" s="53"/>
      <c r="S26" s="53"/>
      <c r="T26" s="53"/>
      <c r="U26" s="53"/>
    </row>
    <row r="27" spans="1:21" s="54" customFormat="1" ht="20.100000000000001" customHeight="1" x14ac:dyDescent="0.25">
      <c r="A27" s="48" t="s">
        <v>134</v>
      </c>
      <c r="B27" s="71" t="s">
        <v>215</v>
      </c>
      <c r="C27" s="49"/>
      <c r="D27" s="50"/>
      <c r="E27" s="52">
        <v>0</v>
      </c>
      <c r="F27" s="50"/>
      <c r="G27" s="52">
        <v>0</v>
      </c>
      <c r="H27" s="50"/>
      <c r="I27" s="52">
        <v>0</v>
      </c>
      <c r="J27" s="50"/>
      <c r="K27" s="52">
        <v>94.406248021108169</v>
      </c>
      <c r="L27" s="50"/>
      <c r="M27" s="52">
        <v>0</v>
      </c>
      <c r="N27" s="53"/>
      <c r="O27" s="53"/>
      <c r="P27" s="53"/>
      <c r="Q27" s="53"/>
      <c r="R27" s="53"/>
      <c r="S27" s="53"/>
      <c r="T27" s="53"/>
      <c r="U27" s="53"/>
    </row>
    <row r="28" spans="1:21" s="54" customFormat="1" ht="20.100000000000001" customHeight="1" x14ac:dyDescent="0.25">
      <c r="A28" s="48" t="s">
        <v>135</v>
      </c>
      <c r="B28" s="71" t="s">
        <v>128</v>
      </c>
      <c r="C28" s="49"/>
      <c r="D28" s="50"/>
      <c r="E28" s="51">
        <v>0</v>
      </c>
      <c r="F28" s="50"/>
      <c r="G28" s="52">
        <v>0</v>
      </c>
      <c r="H28" s="50"/>
      <c r="I28" s="52">
        <v>0</v>
      </c>
      <c r="J28" s="50"/>
      <c r="K28" s="52">
        <v>28.872617414248023</v>
      </c>
      <c r="L28" s="50"/>
      <c r="M28" s="52">
        <v>0</v>
      </c>
      <c r="N28" s="53"/>
      <c r="O28" s="53"/>
      <c r="P28" s="53"/>
      <c r="Q28" s="53"/>
      <c r="R28" s="53"/>
      <c r="S28" s="53"/>
      <c r="T28" s="53"/>
      <c r="U28" s="53"/>
    </row>
    <row r="29" spans="1:21" s="54" customFormat="1" ht="20.100000000000001" customHeight="1" x14ac:dyDescent="0.25">
      <c r="A29" s="48" t="s">
        <v>136</v>
      </c>
      <c r="B29" s="71" t="s">
        <v>129</v>
      </c>
      <c r="C29" s="49"/>
      <c r="D29" s="50"/>
      <c r="E29" s="51">
        <v>0</v>
      </c>
      <c r="F29" s="50"/>
      <c r="G29" s="52">
        <v>0</v>
      </c>
      <c r="H29" s="50"/>
      <c r="I29" s="52">
        <v>0</v>
      </c>
      <c r="J29" s="50"/>
      <c r="K29" s="52">
        <v>0</v>
      </c>
      <c r="L29" s="50"/>
      <c r="M29" s="52">
        <v>157.50000000000003</v>
      </c>
      <c r="N29" s="53"/>
      <c r="O29" s="53"/>
      <c r="P29" s="53"/>
      <c r="Q29" s="53"/>
      <c r="R29" s="53"/>
      <c r="S29" s="53"/>
      <c r="T29" s="53"/>
      <c r="U29" s="53"/>
    </row>
    <row r="30" spans="1:21" s="54" customFormat="1" ht="20.100000000000001" customHeight="1" x14ac:dyDescent="0.25">
      <c r="A30" s="48" t="s">
        <v>137</v>
      </c>
      <c r="B30" s="71" t="s">
        <v>130</v>
      </c>
      <c r="C30" s="49"/>
      <c r="D30" s="50"/>
      <c r="E30" s="52">
        <v>0</v>
      </c>
      <c r="F30" s="50"/>
      <c r="G30" s="52">
        <v>0</v>
      </c>
      <c r="H30" s="50"/>
      <c r="I30" s="52">
        <v>0</v>
      </c>
      <c r="J30" s="50"/>
      <c r="K30" s="52">
        <v>0</v>
      </c>
      <c r="L30" s="50"/>
      <c r="M30" s="52">
        <v>109.37780000000001</v>
      </c>
      <c r="N30" s="53"/>
      <c r="O30" s="53"/>
      <c r="P30" s="53"/>
      <c r="Q30" s="53"/>
      <c r="R30" s="53"/>
      <c r="S30" s="53"/>
      <c r="T30" s="53"/>
      <c r="U30" s="53"/>
    </row>
    <row r="31" spans="1:21" s="34" customFormat="1" ht="40.5" x14ac:dyDescent="0.25">
      <c r="A31" s="42" t="s">
        <v>56</v>
      </c>
      <c r="B31" s="43" t="s">
        <v>57</v>
      </c>
      <c r="C31" s="44"/>
      <c r="D31" s="45"/>
      <c r="E31" s="46">
        <f>SUM(E32:E45)</f>
        <v>416.98889973775954</v>
      </c>
      <c r="F31" s="46"/>
      <c r="G31" s="46">
        <f t="shared" ref="G31:M31" si="2">SUM(G32:G45)</f>
        <v>349.29489999999998</v>
      </c>
      <c r="H31" s="46"/>
      <c r="I31" s="46">
        <f t="shared" si="2"/>
        <v>358.1</v>
      </c>
      <c r="J31" s="46"/>
      <c r="K31" s="46">
        <f t="shared" si="2"/>
        <v>464.77900076083188</v>
      </c>
      <c r="L31" s="46"/>
      <c r="M31" s="46">
        <f t="shared" si="2"/>
        <v>523.04999999999995</v>
      </c>
      <c r="N31" s="33"/>
      <c r="O31" s="33"/>
      <c r="P31" s="33"/>
      <c r="Q31" s="33"/>
      <c r="R31" s="33"/>
      <c r="S31" s="33"/>
      <c r="T31" s="33"/>
      <c r="U31" s="33"/>
    </row>
    <row r="32" spans="1:21" s="34" customFormat="1" ht="20.100000000000001" customHeight="1" x14ac:dyDescent="0.25">
      <c r="A32" s="48" t="s">
        <v>25</v>
      </c>
      <c r="B32" s="71" t="s">
        <v>210</v>
      </c>
      <c r="C32" s="55" t="s">
        <v>5</v>
      </c>
      <c r="D32" s="56">
        <v>1</v>
      </c>
      <c r="E32" s="51">
        <v>54.651109131824903</v>
      </c>
      <c r="F32" s="50">
        <v>1</v>
      </c>
      <c r="G32" s="51">
        <v>53.934899999999999</v>
      </c>
      <c r="H32" s="50">
        <v>1</v>
      </c>
      <c r="I32" s="51">
        <v>53.930000000000007</v>
      </c>
      <c r="J32" s="50">
        <v>1</v>
      </c>
      <c r="K32" s="51">
        <v>137.65</v>
      </c>
      <c r="L32" s="50">
        <v>1</v>
      </c>
      <c r="M32" s="51">
        <v>137.65</v>
      </c>
      <c r="N32" s="33"/>
      <c r="O32" s="33"/>
      <c r="P32" s="33"/>
      <c r="Q32" s="33"/>
      <c r="R32" s="33"/>
      <c r="S32" s="33"/>
      <c r="T32" s="33"/>
      <c r="U32" s="33"/>
    </row>
    <row r="33" spans="1:21" s="34" customFormat="1" ht="27" x14ac:dyDescent="0.25">
      <c r="A33" s="48" t="s">
        <v>26</v>
      </c>
      <c r="B33" s="71" t="s">
        <v>211</v>
      </c>
      <c r="C33" s="55" t="s">
        <v>5</v>
      </c>
      <c r="D33" s="56">
        <v>8</v>
      </c>
      <c r="E33" s="51">
        <v>183.63299999999998</v>
      </c>
      <c r="F33" s="50">
        <v>8</v>
      </c>
      <c r="G33" s="51">
        <v>180</v>
      </c>
      <c r="H33" s="50">
        <v>10</v>
      </c>
      <c r="I33" s="51">
        <v>225</v>
      </c>
      <c r="J33" s="50">
        <v>10</v>
      </c>
      <c r="K33" s="51">
        <v>228</v>
      </c>
      <c r="L33" s="50">
        <v>10</v>
      </c>
      <c r="M33" s="51">
        <v>230</v>
      </c>
      <c r="N33" s="33"/>
      <c r="O33" s="33"/>
      <c r="P33" s="33"/>
      <c r="Q33" s="33"/>
      <c r="R33" s="33"/>
      <c r="S33" s="33"/>
      <c r="T33" s="33"/>
      <c r="U33" s="33"/>
    </row>
    <row r="34" spans="1:21" s="34" customFormat="1" ht="27" x14ac:dyDescent="0.25">
      <c r="A34" s="48" t="s">
        <v>27</v>
      </c>
      <c r="B34" s="71" t="s">
        <v>212</v>
      </c>
      <c r="C34" s="55"/>
      <c r="D34" s="56"/>
      <c r="E34" s="51">
        <v>20.094779986292597</v>
      </c>
      <c r="F34" s="50"/>
      <c r="G34" s="51">
        <v>20.099999999999998</v>
      </c>
      <c r="H34" s="50"/>
      <c r="I34" s="51">
        <v>20.099999999999998</v>
      </c>
      <c r="J34" s="50"/>
      <c r="K34" s="51">
        <v>20.099999999999998</v>
      </c>
      <c r="L34" s="50"/>
      <c r="M34" s="51">
        <v>20.099999999999998</v>
      </c>
      <c r="N34" s="33"/>
      <c r="O34" s="33"/>
      <c r="P34" s="33"/>
      <c r="Q34" s="33"/>
      <c r="R34" s="33"/>
      <c r="S34" s="33"/>
      <c r="T34" s="33"/>
      <c r="U34" s="33"/>
    </row>
    <row r="35" spans="1:21" s="34" customFormat="1" ht="27" x14ac:dyDescent="0.25">
      <c r="A35" s="48" t="s">
        <v>36</v>
      </c>
      <c r="B35" s="71" t="s">
        <v>216</v>
      </c>
      <c r="C35" s="55"/>
      <c r="D35" s="56"/>
      <c r="E35" s="51">
        <v>52.714255675067207</v>
      </c>
      <c r="F35" s="50"/>
      <c r="G35" s="51">
        <v>27.400000000000002</v>
      </c>
      <c r="H35" s="50"/>
      <c r="I35" s="51">
        <v>0</v>
      </c>
      <c r="J35" s="50"/>
      <c r="K35" s="51">
        <v>0</v>
      </c>
      <c r="L35" s="50"/>
      <c r="M35" s="51">
        <v>0</v>
      </c>
      <c r="N35" s="33"/>
      <c r="O35" s="33"/>
      <c r="P35" s="33"/>
      <c r="Q35" s="33"/>
      <c r="R35" s="33"/>
      <c r="S35" s="33"/>
      <c r="T35" s="33"/>
      <c r="U35" s="33"/>
    </row>
    <row r="36" spans="1:21" s="34" customFormat="1" ht="27" x14ac:dyDescent="0.25">
      <c r="A36" s="48" t="s">
        <v>94</v>
      </c>
      <c r="B36" s="71" t="s">
        <v>58</v>
      </c>
      <c r="C36" s="55"/>
      <c r="D36" s="50"/>
      <c r="E36" s="51">
        <v>29.972837268474599</v>
      </c>
      <c r="F36" s="50"/>
      <c r="G36" s="52">
        <v>0</v>
      </c>
      <c r="H36" s="50"/>
      <c r="I36" s="51">
        <v>15</v>
      </c>
      <c r="J36" s="50"/>
      <c r="K36" s="51">
        <v>17</v>
      </c>
      <c r="L36" s="50"/>
      <c r="M36" s="51">
        <v>22</v>
      </c>
      <c r="N36" s="33"/>
      <c r="O36" s="33"/>
      <c r="P36" s="33"/>
      <c r="Q36" s="33"/>
      <c r="R36" s="33"/>
      <c r="S36" s="33"/>
      <c r="T36" s="33"/>
      <c r="U36" s="33"/>
    </row>
    <row r="37" spans="1:21" s="34" customFormat="1" x14ac:dyDescent="0.25">
      <c r="A37" s="48" t="s">
        <v>95</v>
      </c>
      <c r="B37" s="71" t="s">
        <v>213</v>
      </c>
      <c r="C37" s="55" t="s">
        <v>5</v>
      </c>
      <c r="D37" s="56">
        <v>2</v>
      </c>
      <c r="E37" s="51">
        <v>8.0977898434530893</v>
      </c>
      <c r="F37" s="50">
        <v>2</v>
      </c>
      <c r="G37" s="51">
        <v>9.35</v>
      </c>
      <c r="H37" s="50">
        <v>1</v>
      </c>
      <c r="I37" s="51">
        <v>4.67</v>
      </c>
      <c r="J37" s="50"/>
      <c r="K37" s="52">
        <v>0</v>
      </c>
      <c r="L37" s="50"/>
      <c r="M37" s="52">
        <v>0</v>
      </c>
      <c r="N37" s="33"/>
      <c r="O37" s="33"/>
      <c r="P37" s="33"/>
      <c r="Q37" s="33"/>
      <c r="R37" s="33"/>
      <c r="S37" s="33"/>
      <c r="T37" s="33"/>
      <c r="U37" s="33"/>
    </row>
    <row r="38" spans="1:21" s="34" customFormat="1" ht="27" x14ac:dyDescent="0.25">
      <c r="A38" s="48" t="s">
        <v>102</v>
      </c>
      <c r="B38" s="71" t="s">
        <v>59</v>
      </c>
      <c r="C38" s="55"/>
      <c r="D38" s="50"/>
      <c r="E38" s="51">
        <v>33.810409846468495</v>
      </c>
      <c r="F38" s="50"/>
      <c r="G38" s="52">
        <v>0</v>
      </c>
      <c r="H38" s="50"/>
      <c r="I38" s="51">
        <v>34.4</v>
      </c>
      <c r="J38" s="50"/>
      <c r="K38" s="51">
        <v>0</v>
      </c>
      <c r="L38" s="50"/>
      <c r="M38" s="51">
        <v>35.200000000000003</v>
      </c>
      <c r="N38" s="33"/>
      <c r="O38" s="33"/>
      <c r="P38" s="33"/>
      <c r="Q38" s="33"/>
      <c r="R38" s="33"/>
      <c r="S38" s="33"/>
      <c r="T38" s="33"/>
      <c r="U38" s="33"/>
    </row>
    <row r="39" spans="1:21" s="34" customFormat="1" ht="27" x14ac:dyDescent="0.25">
      <c r="A39" s="48" t="s">
        <v>133</v>
      </c>
      <c r="B39" s="71" t="s">
        <v>60</v>
      </c>
      <c r="C39" s="55"/>
      <c r="D39" s="56"/>
      <c r="E39" s="51">
        <v>28.2664161276141</v>
      </c>
      <c r="F39" s="50"/>
      <c r="G39" s="51">
        <v>0</v>
      </c>
      <c r="H39" s="50"/>
      <c r="I39" s="51">
        <v>0</v>
      </c>
      <c r="J39" s="50"/>
      <c r="K39" s="51">
        <v>0</v>
      </c>
      <c r="L39" s="50"/>
      <c r="M39" s="51">
        <v>24.9</v>
      </c>
      <c r="N39" s="33"/>
      <c r="O39" s="33"/>
      <c r="P39" s="33"/>
      <c r="Q39" s="33"/>
      <c r="R39" s="33"/>
      <c r="S39" s="33"/>
      <c r="T39" s="33"/>
      <c r="U39" s="33"/>
    </row>
    <row r="40" spans="1:21" s="34" customFormat="1" x14ac:dyDescent="0.25">
      <c r="A40" s="48" t="s">
        <v>134</v>
      </c>
      <c r="B40" s="71" t="s">
        <v>61</v>
      </c>
      <c r="C40" s="55"/>
      <c r="D40" s="56"/>
      <c r="E40" s="51">
        <v>1.7333375655123702</v>
      </c>
      <c r="F40" s="50"/>
      <c r="G40" s="51">
        <v>0</v>
      </c>
      <c r="H40" s="50"/>
      <c r="I40" s="51">
        <v>0</v>
      </c>
      <c r="J40" s="50"/>
      <c r="K40" s="51">
        <v>12.547000000000001</v>
      </c>
      <c r="L40" s="50"/>
      <c r="M40" s="51">
        <v>0</v>
      </c>
      <c r="N40" s="33"/>
      <c r="O40" s="33"/>
      <c r="P40" s="33"/>
      <c r="Q40" s="33"/>
      <c r="R40" s="33"/>
      <c r="S40" s="33"/>
      <c r="T40" s="33"/>
      <c r="U40" s="33"/>
    </row>
    <row r="41" spans="1:21" s="34" customFormat="1" ht="27" x14ac:dyDescent="0.25">
      <c r="A41" s="48" t="s">
        <v>135</v>
      </c>
      <c r="B41" s="71" t="s">
        <v>62</v>
      </c>
      <c r="C41" s="55"/>
      <c r="D41" s="50"/>
      <c r="E41" s="51">
        <v>4.0149642930521603</v>
      </c>
      <c r="F41" s="50"/>
      <c r="G41" s="52">
        <v>0</v>
      </c>
      <c r="H41" s="50"/>
      <c r="I41" s="51">
        <v>5</v>
      </c>
      <c r="J41" s="50"/>
      <c r="K41" s="51">
        <v>0</v>
      </c>
      <c r="L41" s="50"/>
      <c r="M41" s="51">
        <v>0</v>
      </c>
      <c r="N41" s="33"/>
      <c r="O41" s="33"/>
      <c r="P41" s="33"/>
      <c r="Q41" s="33"/>
      <c r="R41" s="33"/>
      <c r="S41" s="33"/>
      <c r="T41" s="33"/>
      <c r="U41" s="33"/>
    </row>
    <row r="42" spans="1:21" s="34" customFormat="1" ht="27" x14ac:dyDescent="0.25">
      <c r="A42" s="48" t="s">
        <v>136</v>
      </c>
      <c r="B42" s="71" t="s">
        <v>92</v>
      </c>
      <c r="C42" s="55"/>
      <c r="D42" s="56"/>
      <c r="E42" s="51">
        <v>0</v>
      </c>
      <c r="F42" s="50"/>
      <c r="G42" s="51">
        <v>47.7</v>
      </c>
      <c r="H42" s="50"/>
      <c r="I42" s="51">
        <v>0</v>
      </c>
      <c r="J42" s="50"/>
      <c r="K42" s="51">
        <v>25.8</v>
      </c>
      <c r="L42" s="50"/>
      <c r="M42" s="51">
        <v>0</v>
      </c>
      <c r="N42" s="33"/>
      <c r="O42" s="33"/>
      <c r="P42" s="33"/>
      <c r="Q42" s="33"/>
      <c r="R42" s="33"/>
      <c r="S42" s="33"/>
      <c r="T42" s="33"/>
      <c r="U42" s="33"/>
    </row>
    <row r="43" spans="1:21" s="34" customFormat="1" ht="27" x14ac:dyDescent="0.25">
      <c r="A43" s="48" t="s">
        <v>137</v>
      </c>
      <c r="B43" s="71" t="s">
        <v>93</v>
      </c>
      <c r="C43" s="55"/>
      <c r="D43" s="50"/>
      <c r="E43" s="51">
        <v>0</v>
      </c>
      <c r="F43" s="50"/>
      <c r="G43" s="52">
        <v>10.809999999999999</v>
      </c>
      <c r="H43" s="50"/>
      <c r="I43" s="51">
        <v>0</v>
      </c>
      <c r="J43" s="50"/>
      <c r="K43" s="51">
        <v>0</v>
      </c>
      <c r="L43" s="50"/>
      <c r="M43" s="51">
        <v>15.2</v>
      </c>
      <c r="N43" s="33"/>
      <c r="O43" s="33"/>
      <c r="P43" s="33"/>
      <c r="Q43" s="33"/>
      <c r="R43" s="33"/>
      <c r="S43" s="33"/>
      <c r="T43" s="33"/>
      <c r="U43" s="33"/>
    </row>
    <row r="44" spans="1:21" s="34" customFormat="1" ht="27" x14ac:dyDescent="0.25">
      <c r="A44" s="48" t="s">
        <v>145</v>
      </c>
      <c r="B44" s="71" t="s">
        <v>214</v>
      </c>
      <c r="C44" s="55"/>
      <c r="D44" s="50"/>
      <c r="E44" s="51">
        <v>0</v>
      </c>
      <c r="F44" s="50"/>
      <c r="G44" s="52">
        <v>0</v>
      </c>
      <c r="H44" s="50"/>
      <c r="I44" s="51">
        <v>0</v>
      </c>
      <c r="J44" s="50"/>
      <c r="K44" s="51">
        <v>23.682000760831823</v>
      </c>
      <c r="L44" s="50"/>
      <c r="M44" s="51">
        <v>0</v>
      </c>
      <c r="N44" s="33"/>
      <c r="O44" s="33"/>
      <c r="P44" s="33"/>
      <c r="Q44" s="33"/>
      <c r="R44" s="33"/>
      <c r="S44" s="33"/>
      <c r="T44" s="33"/>
      <c r="U44" s="33"/>
    </row>
    <row r="45" spans="1:21" s="34" customFormat="1" ht="27" x14ac:dyDescent="0.25">
      <c r="A45" s="48" t="s">
        <v>146</v>
      </c>
      <c r="B45" s="71" t="s">
        <v>170</v>
      </c>
      <c r="C45" s="55"/>
      <c r="D45" s="56"/>
      <c r="E45" s="51">
        <v>0</v>
      </c>
      <c r="F45" s="50"/>
      <c r="G45" s="51">
        <v>0</v>
      </c>
      <c r="H45" s="50"/>
      <c r="I45" s="51">
        <v>0</v>
      </c>
      <c r="J45" s="50"/>
      <c r="K45" s="51">
        <v>0</v>
      </c>
      <c r="L45" s="50"/>
      <c r="M45" s="51">
        <v>38</v>
      </c>
      <c r="N45" s="33"/>
      <c r="O45" s="33"/>
      <c r="P45" s="33"/>
      <c r="Q45" s="33"/>
      <c r="R45" s="33"/>
      <c r="S45" s="33"/>
      <c r="T45" s="33"/>
      <c r="U45" s="33"/>
    </row>
    <row r="46" spans="1:21" ht="20.100000000000001" customHeight="1" x14ac:dyDescent="0.25">
      <c r="A46" s="57"/>
      <c r="B46" s="58" t="s">
        <v>9</v>
      </c>
      <c r="C46" s="59"/>
      <c r="D46" s="60"/>
      <c r="E46" s="61">
        <f>E13+E14+E17</f>
        <v>847.90927472734234</v>
      </c>
      <c r="F46" s="61"/>
      <c r="G46" s="61">
        <f t="shared" ref="G46:M46" si="3">G13+G14+G17</f>
        <v>623.19979999999998</v>
      </c>
      <c r="H46" s="61"/>
      <c r="I46" s="61">
        <f t="shared" si="3"/>
        <v>823.57098960000008</v>
      </c>
      <c r="J46" s="61"/>
      <c r="K46" s="61">
        <f t="shared" si="3"/>
        <v>1315.9093955273247</v>
      </c>
      <c r="L46" s="61"/>
      <c r="M46" s="61">
        <f t="shared" si="3"/>
        <v>19738.263846296581</v>
      </c>
      <c r="O46" s="62"/>
    </row>
    <row r="49" spans="1:21" x14ac:dyDescent="0.25">
      <c r="E49" s="63"/>
      <c r="G49" s="63"/>
      <c r="I49" s="63"/>
      <c r="K49" s="63"/>
      <c r="M49" s="63"/>
    </row>
    <row r="50" spans="1:21" s="64" customFormat="1" x14ac:dyDescent="0.25">
      <c r="A50" s="69"/>
      <c r="E50" s="65"/>
      <c r="G50" s="65"/>
      <c r="I50" s="65"/>
      <c r="K50" s="65"/>
      <c r="M50" s="65"/>
      <c r="N50" s="66"/>
      <c r="O50" s="66"/>
      <c r="P50" s="66"/>
      <c r="Q50" s="66"/>
      <c r="R50" s="66"/>
      <c r="S50" s="66"/>
      <c r="T50" s="66"/>
      <c r="U50" s="66"/>
    </row>
    <row r="51" spans="1:21" s="64" customFormat="1" x14ac:dyDescent="0.25">
      <c r="A51" s="69"/>
      <c r="E51" s="65"/>
      <c r="G51" s="65"/>
      <c r="I51" s="65"/>
      <c r="K51" s="65"/>
      <c r="M51" s="65"/>
      <c r="N51" s="66"/>
      <c r="O51" s="66"/>
      <c r="P51" s="66"/>
      <c r="Q51" s="66"/>
      <c r="R51" s="66"/>
      <c r="S51" s="66"/>
      <c r="T51" s="66"/>
      <c r="U51" s="66"/>
    </row>
    <row r="52" spans="1:21" s="64" customFormat="1" x14ac:dyDescent="0.25">
      <c r="A52" s="69"/>
      <c r="N52" s="66"/>
      <c r="O52" s="66"/>
      <c r="P52" s="66"/>
      <c r="Q52" s="66"/>
      <c r="R52" s="66"/>
      <c r="S52" s="66"/>
      <c r="T52" s="66"/>
      <c r="U52" s="66"/>
    </row>
    <row r="53" spans="1:21" s="64" customFormat="1" x14ac:dyDescent="0.25">
      <c r="A53" s="69"/>
      <c r="N53" s="66"/>
      <c r="O53" s="66"/>
      <c r="P53" s="66"/>
      <c r="Q53" s="66"/>
      <c r="R53" s="66"/>
      <c r="S53" s="66"/>
      <c r="T53" s="66"/>
      <c r="U53" s="66"/>
    </row>
    <row r="54" spans="1:21" s="64" customFormat="1" x14ac:dyDescent="0.25">
      <c r="A54" s="69"/>
      <c r="N54" s="66"/>
      <c r="O54" s="66"/>
      <c r="P54" s="66"/>
      <c r="Q54" s="66"/>
      <c r="R54" s="66"/>
      <c r="S54" s="66"/>
      <c r="T54" s="66"/>
      <c r="U54" s="66"/>
    </row>
    <row r="55" spans="1:21" s="67" customFormat="1" x14ac:dyDescent="0.25">
      <c r="A55" s="70"/>
      <c r="N55" s="68"/>
      <c r="O55" s="68"/>
      <c r="P55" s="68"/>
      <c r="Q55" s="68"/>
      <c r="R55" s="68"/>
      <c r="S55" s="68"/>
      <c r="T55" s="68"/>
      <c r="U55" s="68"/>
    </row>
    <row r="56" spans="1:21" s="67" customFormat="1" x14ac:dyDescent="0.25">
      <c r="A56" s="70"/>
      <c r="N56" s="68"/>
      <c r="O56" s="68"/>
      <c r="P56" s="68"/>
      <c r="Q56" s="68"/>
      <c r="R56" s="68"/>
      <c r="S56" s="68"/>
      <c r="T56" s="68"/>
      <c r="U56" s="68"/>
    </row>
    <row r="57" spans="1:21" s="67" customFormat="1" x14ac:dyDescent="0.25">
      <c r="A57" s="70"/>
      <c r="N57" s="68"/>
      <c r="O57" s="68"/>
      <c r="P57" s="68"/>
      <c r="Q57" s="68"/>
      <c r="R57" s="68"/>
      <c r="S57" s="68"/>
      <c r="T57" s="68"/>
      <c r="U57" s="68"/>
    </row>
    <row r="58" spans="1:21" s="67" customFormat="1" x14ac:dyDescent="0.25">
      <c r="A58" s="70"/>
      <c r="N58" s="68"/>
      <c r="O58" s="68"/>
      <c r="P58" s="68"/>
      <c r="Q58" s="68"/>
      <c r="R58" s="68"/>
      <c r="S58" s="68"/>
      <c r="T58" s="68"/>
      <c r="U58" s="68"/>
    </row>
    <row r="59" spans="1:21" s="67" customFormat="1" x14ac:dyDescent="0.25">
      <c r="A59" s="70"/>
      <c r="N59" s="68"/>
      <c r="O59" s="68"/>
      <c r="P59" s="68"/>
      <c r="Q59" s="68"/>
      <c r="R59" s="68"/>
      <c r="S59" s="68"/>
      <c r="T59" s="68"/>
      <c r="U59" s="68"/>
    </row>
    <row r="60" spans="1:21" s="67" customFormat="1" x14ac:dyDescent="0.25">
      <c r="A60" s="70"/>
      <c r="N60" s="68"/>
      <c r="O60" s="68"/>
      <c r="P60" s="68"/>
      <c r="Q60" s="68"/>
      <c r="R60" s="68"/>
      <c r="S60" s="68"/>
      <c r="T60" s="68"/>
      <c r="U60" s="68"/>
    </row>
  </sheetData>
  <mergeCells count="11">
    <mergeCell ref="D9:M9"/>
    <mergeCell ref="A7:M7"/>
    <mergeCell ref="A9:A11"/>
    <mergeCell ref="B9:B11"/>
    <mergeCell ref="C9:C11"/>
    <mergeCell ref="F10:G10"/>
    <mergeCell ref="H10:I10"/>
    <mergeCell ref="J10:K10"/>
    <mergeCell ref="L10:M10"/>
    <mergeCell ref="D10:E10"/>
    <mergeCell ref="K8:M8"/>
  </mergeCells>
  <printOptions horizontalCentered="1"/>
  <pageMargins left="0" right="0" top="0.31496062992125984" bottom="0.43307086614173229" header="0.35433070866141736" footer="0.39370078740157483"/>
  <pageSetup paperSize="9" scale="91" fitToHeight="0" orientation="landscape" errors="blank" r:id="rId1"/>
  <headerFoot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U105"/>
  <sheetViews>
    <sheetView view="pageBreakPreview" zoomScale="115" zoomScaleNormal="110" zoomScaleSheetLayoutView="115" workbookViewId="0">
      <selection activeCell="B18" sqref="B18"/>
    </sheetView>
  </sheetViews>
  <sheetFormatPr defaultRowHeight="16.5" x14ac:dyDescent="0.25"/>
  <cols>
    <col min="1" max="1" width="6.42578125" style="110" customWidth="1"/>
    <col min="2" max="2" width="46.42578125" style="75" customWidth="1"/>
    <col min="3" max="3" width="9" style="75" customWidth="1"/>
    <col min="4" max="4" width="7.85546875" style="75" customWidth="1"/>
    <col min="5" max="5" width="10.85546875" style="75" customWidth="1"/>
    <col min="6" max="6" width="8.140625" style="75" customWidth="1"/>
    <col min="7" max="7" width="10.42578125" style="75" bestFit="1" customWidth="1"/>
    <col min="8" max="8" width="8.140625" style="75" customWidth="1"/>
    <col min="9" max="9" width="10" style="75" customWidth="1"/>
    <col min="10" max="10" width="7.7109375" style="75" customWidth="1"/>
    <col min="11" max="11" width="12" style="75" customWidth="1"/>
    <col min="12" max="12" width="7.5703125" style="75" customWidth="1"/>
    <col min="13" max="13" width="10.85546875" style="75" customWidth="1"/>
    <col min="14" max="14" width="19" style="75" bestFit="1" customWidth="1"/>
    <col min="15" max="15" width="10.42578125" style="75" bestFit="1" customWidth="1"/>
    <col min="16" max="157" width="9.140625" style="75"/>
    <col min="158" max="158" width="6" style="75" customWidth="1"/>
    <col min="159" max="159" width="65.42578125" style="75" customWidth="1"/>
    <col min="160" max="160" width="7.85546875" style="75" customWidth="1"/>
    <col min="161" max="161" width="7" style="75" customWidth="1"/>
    <col min="162" max="162" width="12.5703125" style="75" customWidth="1"/>
    <col min="163" max="163" width="7.28515625" style="75" customWidth="1"/>
    <col min="164" max="164" width="11.85546875" style="75" customWidth="1"/>
    <col min="165" max="165" width="7.5703125" style="75" customWidth="1"/>
    <col min="166" max="166" width="12.140625" style="75" customWidth="1"/>
    <col min="167" max="167" width="13" style="75" bestFit="1" customWidth="1"/>
    <col min="168" max="413" width="9.140625" style="75"/>
    <col min="414" max="414" width="6" style="75" customWidth="1"/>
    <col min="415" max="415" width="65.42578125" style="75" customWidth="1"/>
    <col min="416" max="416" width="7.85546875" style="75" customWidth="1"/>
    <col min="417" max="417" width="7" style="75" customWidth="1"/>
    <col min="418" max="418" width="12.5703125" style="75" customWidth="1"/>
    <col min="419" max="419" width="7.28515625" style="75" customWidth="1"/>
    <col min="420" max="420" width="11.85546875" style="75" customWidth="1"/>
    <col min="421" max="421" width="7.5703125" style="75" customWidth="1"/>
    <col min="422" max="422" width="12.140625" style="75" customWidth="1"/>
    <col min="423" max="423" width="13" style="75" bestFit="1" customWidth="1"/>
    <col min="424" max="669" width="9.140625" style="75"/>
    <col min="670" max="670" width="6" style="75" customWidth="1"/>
    <col min="671" max="671" width="65.42578125" style="75" customWidth="1"/>
    <col min="672" max="672" width="7.85546875" style="75" customWidth="1"/>
    <col min="673" max="673" width="7" style="75" customWidth="1"/>
    <col min="674" max="674" width="12.5703125" style="75" customWidth="1"/>
    <col min="675" max="675" width="7.28515625" style="75" customWidth="1"/>
    <col min="676" max="676" width="11.85546875" style="75" customWidth="1"/>
    <col min="677" max="677" width="7.5703125" style="75" customWidth="1"/>
    <col min="678" max="678" width="12.140625" style="75" customWidth="1"/>
    <col min="679" max="679" width="13" style="75" bestFit="1" customWidth="1"/>
    <col min="680" max="925" width="9.140625" style="75"/>
    <col min="926" max="926" width="6" style="75" customWidth="1"/>
    <col min="927" max="927" width="65.42578125" style="75" customWidth="1"/>
    <col min="928" max="928" width="7.85546875" style="75" customWidth="1"/>
    <col min="929" max="929" width="7" style="75" customWidth="1"/>
    <col min="930" max="930" width="12.5703125" style="75" customWidth="1"/>
    <col min="931" max="931" width="7.28515625" style="75" customWidth="1"/>
    <col min="932" max="932" width="11.85546875" style="75" customWidth="1"/>
    <col min="933" max="933" width="7.5703125" style="75" customWidth="1"/>
    <col min="934" max="934" width="12.140625" style="75" customWidth="1"/>
    <col min="935" max="935" width="13" style="75" bestFit="1" customWidth="1"/>
    <col min="936" max="1181" width="9.140625" style="75"/>
    <col min="1182" max="1182" width="6" style="75" customWidth="1"/>
    <col min="1183" max="1183" width="65.42578125" style="75" customWidth="1"/>
    <col min="1184" max="1184" width="7.85546875" style="75" customWidth="1"/>
    <col min="1185" max="1185" width="7" style="75" customWidth="1"/>
    <col min="1186" max="1186" width="12.5703125" style="75" customWidth="1"/>
    <col min="1187" max="1187" width="7.28515625" style="75" customWidth="1"/>
    <col min="1188" max="1188" width="11.85546875" style="75" customWidth="1"/>
    <col min="1189" max="1189" width="7.5703125" style="75" customWidth="1"/>
    <col min="1190" max="1190" width="12.140625" style="75" customWidth="1"/>
    <col min="1191" max="1191" width="13" style="75" bestFit="1" customWidth="1"/>
    <col min="1192" max="1437" width="9.140625" style="75"/>
    <col min="1438" max="1438" width="6" style="75" customWidth="1"/>
    <col min="1439" max="1439" width="65.42578125" style="75" customWidth="1"/>
    <col min="1440" max="1440" width="7.85546875" style="75" customWidth="1"/>
    <col min="1441" max="1441" width="7" style="75" customWidth="1"/>
    <col min="1442" max="1442" width="12.5703125" style="75" customWidth="1"/>
    <col min="1443" max="1443" width="7.28515625" style="75" customWidth="1"/>
    <col min="1444" max="1444" width="11.85546875" style="75" customWidth="1"/>
    <col min="1445" max="1445" width="7.5703125" style="75" customWidth="1"/>
    <col min="1446" max="1446" width="12.140625" style="75" customWidth="1"/>
    <col min="1447" max="1447" width="13" style="75" bestFit="1" customWidth="1"/>
    <col min="1448" max="1693" width="9.140625" style="75"/>
    <col min="1694" max="1694" width="6" style="75" customWidth="1"/>
    <col min="1695" max="1695" width="65.42578125" style="75" customWidth="1"/>
    <col min="1696" max="1696" width="7.85546875" style="75" customWidth="1"/>
    <col min="1697" max="1697" width="7" style="75" customWidth="1"/>
    <col min="1698" max="1698" width="12.5703125" style="75" customWidth="1"/>
    <col min="1699" max="1699" width="7.28515625" style="75" customWidth="1"/>
    <col min="1700" max="1700" width="11.85546875" style="75" customWidth="1"/>
    <col min="1701" max="1701" width="7.5703125" style="75" customWidth="1"/>
    <col min="1702" max="1702" width="12.140625" style="75" customWidth="1"/>
    <col min="1703" max="1703" width="13" style="75" bestFit="1" customWidth="1"/>
    <col min="1704" max="1949" width="9.140625" style="75"/>
    <col min="1950" max="1950" width="6" style="75" customWidth="1"/>
    <col min="1951" max="1951" width="65.42578125" style="75" customWidth="1"/>
    <col min="1952" max="1952" width="7.85546875" style="75" customWidth="1"/>
    <col min="1953" max="1953" width="7" style="75" customWidth="1"/>
    <col min="1954" max="1954" width="12.5703125" style="75" customWidth="1"/>
    <col min="1955" max="1955" width="7.28515625" style="75" customWidth="1"/>
    <col min="1956" max="1956" width="11.85546875" style="75" customWidth="1"/>
    <col min="1957" max="1957" width="7.5703125" style="75" customWidth="1"/>
    <col min="1958" max="1958" width="12.140625" style="75" customWidth="1"/>
    <col min="1959" max="1959" width="13" style="75" bestFit="1" customWidth="1"/>
    <col min="1960" max="2205" width="9.140625" style="75"/>
    <col min="2206" max="2206" width="6" style="75" customWidth="1"/>
    <col min="2207" max="2207" width="65.42578125" style="75" customWidth="1"/>
    <col min="2208" max="2208" width="7.85546875" style="75" customWidth="1"/>
    <col min="2209" max="2209" width="7" style="75" customWidth="1"/>
    <col min="2210" max="2210" width="12.5703125" style="75" customWidth="1"/>
    <col min="2211" max="2211" width="7.28515625" style="75" customWidth="1"/>
    <col min="2212" max="2212" width="11.85546875" style="75" customWidth="1"/>
    <col min="2213" max="2213" width="7.5703125" style="75" customWidth="1"/>
    <col min="2214" max="2214" width="12.140625" style="75" customWidth="1"/>
    <col min="2215" max="2215" width="13" style="75" bestFit="1" customWidth="1"/>
    <col min="2216" max="2461" width="9.140625" style="75"/>
    <col min="2462" max="2462" width="6" style="75" customWidth="1"/>
    <col min="2463" max="2463" width="65.42578125" style="75" customWidth="1"/>
    <col min="2464" max="2464" width="7.85546875" style="75" customWidth="1"/>
    <col min="2465" max="2465" width="7" style="75" customWidth="1"/>
    <col min="2466" max="2466" width="12.5703125" style="75" customWidth="1"/>
    <col min="2467" max="2467" width="7.28515625" style="75" customWidth="1"/>
    <col min="2468" max="2468" width="11.85546875" style="75" customWidth="1"/>
    <col min="2469" max="2469" width="7.5703125" style="75" customWidth="1"/>
    <col min="2470" max="2470" width="12.140625" style="75" customWidth="1"/>
    <col min="2471" max="2471" width="13" style="75" bestFit="1" customWidth="1"/>
    <col min="2472" max="2717" width="9.140625" style="75"/>
    <col min="2718" max="2718" width="6" style="75" customWidth="1"/>
    <col min="2719" max="2719" width="65.42578125" style="75" customWidth="1"/>
    <col min="2720" max="2720" width="7.85546875" style="75" customWidth="1"/>
    <col min="2721" max="2721" width="7" style="75" customWidth="1"/>
    <col min="2722" max="2722" width="12.5703125" style="75" customWidth="1"/>
    <col min="2723" max="2723" width="7.28515625" style="75" customWidth="1"/>
    <col min="2724" max="2724" width="11.85546875" style="75" customWidth="1"/>
    <col min="2725" max="2725" width="7.5703125" style="75" customWidth="1"/>
    <col min="2726" max="2726" width="12.140625" style="75" customWidth="1"/>
    <col min="2727" max="2727" width="13" style="75" bestFit="1" customWidth="1"/>
    <col min="2728" max="2973" width="9.140625" style="75"/>
    <col min="2974" max="2974" width="6" style="75" customWidth="1"/>
    <col min="2975" max="2975" width="65.42578125" style="75" customWidth="1"/>
    <col min="2976" max="2976" width="7.85546875" style="75" customWidth="1"/>
    <col min="2977" max="2977" width="7" style="75" customWidth="1"/>
    <col min="2978" max="2978" width="12.5703125" style="75" customWidth="1"/>
    <col min="2979" max="2979" width="7.28515625" style="75" customWidth="1"/>
    <col min="2980" max="2980" width="11.85546875" style="75" customWidth="1"/>
    <col min="2981" max="2981" width="7.5703125" style="75" customWidth="1"/>
    <col min="2982" max="2982" width="12.140625" style="75" customWidth="1"/>
    <col min="2983" max="2983" width="13" style="75" bestFit="1" customWidth="1"/>
    <col min="2984" max="3229" width="9.140625" style="75"/>
    <col min="3230" max="3230" width="6" style="75" customWidth="1"/>
    <col min="3231" max="3231" width="65.42578125" style="75" customWidth="1"/>
    <col min="3232" max="3232" width="7.85546875" style="75" customWidth="1"/>
    <col min="3233" max="3233" width="7" style="75" customWidth="1"/>
    <col min="3234" max="3234" width="12.5703125" style="75" customWidth="1"/>
    <col min="3235" max="3235" width="7.28515625" style="75" customWidth="1"/>
    <col min="3236" max="3236" width="11.85546875" style="75" customWidth="1"/>
    <col min="3237" max="3237" width="7.5703125" style="75" customWidth="1"/>
    <col min="3238" max="3238" width="12.140625" style="75" customWidth="1"/>
    <col min="3239" max="3239" width="13" style="75" bestFit="1" customWidth="1"/>
    <col min="3240" max="3485" width="9.140625" style="75"/>
    <col min="3486" max="3486" width="6" style="75" customWidth="1"/>
    <col min="3487" max="3487" width="65.42578125" style="75" customWidth="1"/>
    <col min="3488" max="3488" width="7.85546875" style="75" customWidth="1"/>
    <col min="3489" max="3489" width="7" style="75" customWidth="1"/>
    <col min="3490" max="3490" width="12.5703125" style="75" customWidth="1"/>
    <col min="3491" max="3491" width="7.28515625" style="75" customWidth="1"/>
    <col min="3492" max="3492" width="11.85546875" style="75" customWidth="1"/>
    <col min="3493" max="3493" width="7.5703125" style="75" customWidth="1"/>
    <col min="3494" max="3494" width="12.140625" style="75" customWidth="1"/>
    <col min="3495" max="3495" width="13" style="75" bestFit="1" customWidth="1"/>
    <col min="3496" max="3741" width="9.140625" style="75"/>
    <col min="3742" max="3742" width="6" style="75" customWidth="1"/>
    <col min="3743" max="3743" width="65.42578125" style="75" customWidth="1"/>
    <col min="3744" max="3744" width="7.85546875" style="75" customWidth="1"/>
    <col min="3745" max="3745" width="7" style="75" customWidth="1"/>
    <col min="3746" max="3746" width="12.5703125" style="75" customWidth="1"/>
    <col min="3747" max="3747" width="7.28515625" style="75" customWidth="1"/>
    <col min="3748" max="3748" width="11.85546875" style="75" customWidth="1"/>
    <col min="3749" max="3749" width="7.5703125" style="75" customWidth="1"/>
    <col min="3750" max="3750" width="12.140625" style="75" customWidth="1"/>
    <col min="3751" max="3751" width="13" style="75" bestFit="1" customWidth="1"/>
    <col min="3752" max="3997" width="9.140625" style="75"/>
    <col min="3998" max="3998" width="6" style="75" customWidth="1"/>
    <col min="3999" max="3999" width="65.42578125" style="75" customWidth="1"/>
    <col min="4000" max="4000" width="7.85546875" style="75" customWidth="1"/>
    <col min="4001" max="4001" width="7" style="75" customWidth="1"/>
    <col min="4002" max="4002" width="12.5703125" style="75" customWidth="1"/>
    <col min="4003" max="4003" width="7.28515625" style="75" customWidth="1"/>
    <col min="4004" max="4004" width="11.85546875" style="75" customWidth="1"/>
    <col min="4005" max="4005" width="7.5703125" style="75" customWidth="1"/>
    <col min="4006" max="4006" width="12.140625" style="75" customWidth="1"/>
    <col min="4007" max="4007" width="13" style="75" bestFit="1" customWidth="1"/>
    <col min="4008" max="4253" width="9.140625" style="75"/>
    <col min="4254" max="4254" width="6" style="75" customWidth="1"/>
    <col min="4255" max="4255" width="65.42578125" style="75" customWidth="1"/>
    <col min="4256" max="4256" width="7.85546875" style="75" customWidth="1"/>
    <col min="4257" max="4257" width="7" style="75" customWidth="1"/>
    <col min="4258" max="4258" width="12.5703125" style="75" customWidth="1"/>
    <col min="4259" max="4259" width="7.28515625" style="75" customWidth="1"/>
    <col min="4260" max="4260" width="11.85546875" style="75" customWidth="1"/>
    <col min="4261" max="4261" width="7.5703125" style="75" customWidth="1"/>
    <col min="4262" max="4262" width="12.140625" style="75" customWidth="1"/>
    <col min="4263" max="4263" width="13" style="75" bestFit="1" customWidth="1"/>
    <col min="4264" max="4509" width="9.140625" style="75"/>
    <col min="4510" max="4510" width="6" style="75" customWidth="1"/>
    <col min="4511" max="4511" width="65.42578125" style="75" customWidth="1"/>
    <col min="4512" max="4512" width="7.85546875" style="75" customWidth="1"/>
    <col min="4513" max="4513" width="7" style="75" customWidth="1"/>
    <col min="4514" max="4514" width="12.5703125" style="75" customWidth="1"/>
    <col min="4515" max="4515" width="7.28515625" style="75" customWidth="1"/>
    <col min="4516" max="4516" width="11.85546875" style="75" customWidth="1"/>
    <col min="4517" max="4517" width="7.5703125" style="75" customWidth="1"/>
    <col min="4518" max="4518" width="12.140625" style="75" customWidth="1"/>
    <col min="4519" max="4519" width="13" style="75" bestFit="1" customWidth="1"/>
    <col min="4520" max="4765" width="9.140625" style="75"/>
    <col min="4766" max="4766" width="6" style="75" customWidth="1"/>
    <col min="4767" max="4767" width="65.42578125" style="75" customWidth="1"/>
    <col min="4768" max="4768" width="7.85546875" style="75" customWidth="1"/>
    <col min="4769" max="4769" width="7" style="75" customWidth="1"/>
    <col min="4770" max="4770" width="12.5703125" style="75" customWidth="1"/>
    <col min="4771" max="4771" width="7.28515625" style="75" customWidth="1"/>
    <col min="4772" max="4772" width="11.85546875" style="75" customWidth="1"/>
    <col min="4773" max="4773" width="7.5703125" style="75" customWidth="1"/>
    <col min="4774" max="4774" width="12.140625" style="75" customWidth="1"/>
    <col min="4775" max="4775" width="13" style="75" bestFit="1" customWidth="1"/>
    <col min="4776" max="5021" width="9.140625" style="75"/>
    <col min="5022" max="5022" width="6" style="75" customWidth="1"/>
    <col min="5023" max="5023" width="65.42578125" style="75" customWidth="1"/>
    <col min="5024" max="5024" width="7.85546875" style="75" customWidth="1"/>
    <col min="5025" max="5025" width="7" style="75" customWidth="1"/>
    <col min="5026" max="5026" width="12.5703125" style="75" customWidth="1"/>
    <col min="5027" max="5027" width="7.28515625" style="75" customWidth="1"/>
    <col min="5028" max="5028" width="11.85546875" style="75" customWidth="1"/>
    <col min="5029" max="5029" width="7.5703125" style="75" customWidth="1"/>
    <col min="5030" max="5030" width="12.140625" style="75" customWidth="1"/>
    <col min="5031" max="5031" width="13" style="75" bestFit="1" customWidth="1"/>
    <col min="5032" max="5277" width="9.140625" style="75"/>
    <col min="5278" max="5278" width="6" style="75" customWidth="1"/>
    <col min="5279" max="5279" width="65.42578125" style="75" customWidth="1"/>
    <col min="5280" max="5280" width="7.85546875" style="75" customWidth="1"/>
    <col min="5281" max="5281" width="7" style="75" customWidth="1"/>
    <col min="5282" max="5282" width="12.5703125" style="75" customWidth="1"/>
    <col min="5283" max="5283" width="7.28515625" style="75" customWidth="1"/>
    <col min="5284" max="5284" width="11.85546875" style="75" customWidth="1"/>
    <col min="5285" max="5285" width="7.5703125" style="75" customWidth="1"/>
    <col min="5286" max="5286" width="12.140625" style="75" customWidth="1"/>
    <col min="5287" max="5287" width="13" style="75" bestFit="1" customWidth="1"/>
    <col min="5288" max="5533" width="9.140625" style="75"/>
    <col min="5534" max="5534" width="6" style="75" customWidth="1"/>
    <col min="5535" max="5535" width="65.42578125" style="75" customWidth="1"/>
    <col min="5536" max="5536" width="7.85546875" style="75" customWidth="1"/>
    <col min="5537" max="5537" width="7" style="75" customWidth="1"/>
    <col min="5538" max="5538" width="12.5703125" style="75" customWidth="1"/>
    <col min="5539" max="5539" width="7.28515625" style="75" customWidth="1"/>
    <col min="5540" max="5540" width="11.85546875" style="75" customWidth="1"/>
    <col min="5541" max="5541" width="7.5703125" style="75" customWidth="1"/>
    <col min="5542" max="5542" width="12.140625" style="75" customWidth="1"/>
    <col min="5543" max="5543" width="13" style="75" bestFit="1" customWidth="1"/>
    <col min="5544" max="5789" width="9.140625" style="75"/>
    <col min="5790" max="5790" width="6" style="75" customWidth="1"/>
    <col min="5791" max="5791" width="65.42578125" style="75" customWidth="1"/>
    <col min="5792" max="5792" width="7.85546875" style="75" customWidth="1"/>
    <col min="5793" max="5793" width="7" style="75" customWidth="1"/>
    <col min="5794" max="5794" width="12.5703125" style="75" customWidth="1"/>
    <col min="5795" max="5795" width="7.28515625" style="75" customWidth="1"/>
    <col min="5796" max="5796" width="11.85546875" style="75" customWidth="1"/>
    <col min="5797" max="5797" width="7.5703125" style="75" customWidth="1"/>
    <col min="5798" max="5798" width="12.140625" style="75" customWidth="1"/>
    <col min="5799" max="5799" width="13" style="75" bestFit="1" customWidth="1"/>
    <col min="5800" max="6045" width="9.140625" style="75"/>
    <col min="6046" max="6046" width="6" style="75" customWidth="1"/>
    <col min="6047" max="6047" width="65.42578125" style="75" customWidth="1"/>
    <col min="6048" max="6048" width="7.85546875" style="75" customWidth="1"/>
    <col min="6049" max="6049" width="7" style="75" customWidth="1"/>
    <col min="6050" max="6050" width="12.5703125" style="75" customWidth="1"/>
    <col min="6051" max="6051" width="7.28515625" style="75" customWidth="1"/>
    <col min="6052" max="6052" width="11.85546875" style="75" customWidth="1"/>
    <col min="6053" max="6053" width="7.5703125" style="75" customWidth="1"/>
    <col min="6054" max="6054" width="12.140625" style="75" customWidth="1"/>
    <col min="6055" max="6055" width="13" style="75" bestFit="1" customWidth="1"/>
    <col min="6056" max="6301" width="9.140625" style="75"/>
    <col min="6302" max="6302" width="6" style="75" customWidth="1"/>
    <col min="6303" max="6303" width="65.42578125" style="75" customWidth="1"/>
    <col min="6304" max="6304" width="7.85546875" style="75" customWidth="1"/>
    <col min="6305" max="6305" width="7" style="75" customWidth="1"/>
    <col min="6306" max="6306" width="12.5703125" style="75" customWidth="1"/>
    <col min="6307" max="6307" width="7.28515625" style="75" customWidth="1"/>
    <col min="6308" max="6308" width="11.85546875" style="75" customWidth="1"/>
    <col min="6309" max="6309" width="7.5703125" style="75" customWidth="1"/>
    <col min="6310" max="6310" width="12.140625" style="75" customWidth="1"/>
    <col min="6311" max="6311" width="13" style="75" bestFit="1" customWidth="1"/>
    <col min="6312" max="6557" width="9.140625" style="75"/>
    <col min="6558" max="6558" width="6" style="75" customWidth="1"/>
    <col min="6559" max="6559" width="65.42578125" style="75" customWidth="1"/>
    <col min="6560" max="6560" width="7.85546875" style="75" customWidth="1"/>
    <col min="6561" max="6561" width="7" style="75" customWidth="1"/>
    <col min="6562" max="6562" width="12.5703125" style="75" customWidth="1"/>
    <col min="6563" max="6563" width="7.28515625" style="75" customWidth="1"/>
    <col min="6564" max="6564" width="11.85546875" style="75" customWidth="1"/>
    <col min="6565" max="6565" width="7.5703125" style="75" customWidth="1"/>
    <col min="6566" max="6566" width="12.140625" style="75" customWidth="1"/>
    <col min="6567" max="6567" width="13" style="75" bestFit="1" customWidth="1"/>
    <col min="6568" max="6813" width="9.140625" style="75"/>
    <col min="6814" max="6814" width="6" style="75" customWidth="1"/>
    <col min="6815" max="6815" width="65.42578125" style="75" customWidth="1"/>
    <col min="6816" max="6816" width="7.85546875" style="75" customWidth="1"/>
    <col min="6817" max="6817" width="7" style="75" customWidth="1"/>
    <col min="6818" max="6818" width="12.5703125" style="75" customWidth="1"/>
    <col min="6819" max="6819" width="7.28515625" style="75" customWidth="1"/>
    <col min="6820" max="6820" width="11.85546875" style="75" customWidth="1"/>
    <col min="6821" max="6821" width="7.5703125" style="75" customWidth="1"/>
    <col min="6822" max="6822" width="12.140625" style="75" customWidth="1"/>
    <col min="6823" max="6823" width="13" style="75" bestFit="1" customWidth="1"/>
    <col min="6824" max="7069" width="9.140625" style="75"/>
    <col min="7070" max="7070" width="6" style="75" customWidth="1"/>
    <col min="7071" max="7071" width="65.42578125" style="75" customWidth="1"/>
    <col min="7072" max="7072" width="7.85546875" style="75" customWidth="1"/>
    <col min="7073" max="7073" width="7" style="75" customWidth="1"/>
    <col min="7074" max="7074" width="12.5703125" style="75" customWidth="1"/>
    <col min="7075" max="7075" width="7.28515625" style="75" customWidth="1"/>
    <col min="7076" max="7076" width="11.85546875" style="75" customWidth="1"/>
    <col min="7077" max="7077" width="7.5703125" style="75" customWidth="1"/>
    <col min="7078" max="7078" width="12.140625" style="75" customWidth="1"/>
    <col min="7079" max="7079" width="13" style="75" bestFit="1" customWidth="1"/>
    <col min="7080" max="7325" width="9.140625" style="75"/>
    <col min="7326" max="7326" width="6" style="75" customWidth="1"/>
    <col min="7327" max="7327" width="65.42578125" style="75" customWidth="1"/>
    <col min="7328" max="7328" width="7.85546875" style="75" customWidth="1"/>
    <col min="7329" max="7329" width="7" style="75" customWidth="1"/>
    <col min="7330" max="7330" width="12.5703125" style="75" customWidth="1"/>
    <col min="7331" max="7331" width="7.28515625" style="75" customWidth="1"/>
    <col min="7332" max="7332" width="11.85546875" style="75" customWidth="1"/>
    <col min="7333" max="7333" width="7.5703125" style="75" customWidth="1"/>
    <col min="7334" max="7334" width="12.140625" style="75" customWidth="1"/>
    <col min="7335" max="7335" width="13" style="75" bestFit="1" customWidth="1"/>
    <col min="7336" max="7581" width="9.140625" style="75"/>
    <col min="7582" max="7582" width="6" style="75" customWidth="1"/>
    <col min="7583" max="7583" width="65.42578125" style="75" customWidth="1"/>
    <col min="7584" max="7584" width="7.85546875" style="75" customWidth="1"/>
    <col min="7585" max="7585" width="7" style="75" customWidth="1"/>
    <col min="7586" max="7586" width="12.5703125" style="75" customWidth="1"/>
    <col min="7587" max="7587" width="7.28515625" style="75" customWidth="1"/>
    <col min="7588" max="7588" width="11.85546875" style="75" customWidth="1"/>
    <col min="7589" max="7589" width="7.5703125" style="75" customWidth="1"/>
    <col min="7590" max="7590" width="12.140625" style="75" customWidth="1"/>
    <col min="7591" max="7591" width="13" style="75" bestFit="1" customWidth="1"/>
    <col min="7592" max="7837" width="9.140625" style="75"/>
    <col min="7838" max="7838" width="6" style="75" customWidth="1"/>
    <col min="7839" max="7839" width="65.42578125" style="75" customWidth="1"/>
    <col min="7840" max="7840" width="7.85546875" style="75" customWidth="1"/>
    <col min="7841" max="7841" width="7" style="75" customWidth="1"/>
    <col min="7842" max="7842" width="12.5703125" style="75" customWidth="1"/>
    <col min="7843" max="7843" width="7.28515625" style="75" customWidth="1"/>
    <col min="7844" max="7844" width="11.85546875" style="75" customWidth="1"/>
    <col min="7845" max="7845" width="7.5703125" style="75" customWidth="1"/>
    <col min="7846" max="7846" width="12.140625" style="75" customWidth="1"/>
    <col min="7847" max="7847" width="13" style="75" bestFit="1" customWidth="1"/>
    <col min="7848" max="8093" width="9.140625" style="75"/>
    <col min="8094" max="8094" width="6" style="75" customWidth="1"/>
    <col min="8095" max="8095" width="65.42578125" style="75" customWidth="1"/>
    <col min="8096" max="8096" width="7.85546875" style="75" customWidth="1"/>
    <col min="8097" max="8097" width="7" style="75" customWidth="1"/>
    <col min="8098" max="8098" width="12.5703125" style="75" customWidth="1"/>
    <col min="8099" max="8099" width="7.28515625" style="75" customWidth="1"/>
    <col min="8100" max="8100" width="11.85546875" style="75" customWidth="1"/>
    <col min="8101" max="8101" width="7.5703125" style="75" customWidth="1"/>
    <col min="8102" max="8102" width="12.140625" style="75" customWidth="1"/>
    <col min="8103" max="8103" width="13" style="75" bestFit="1" customWidth="1"/>
    <col min="8104" max="8349" width="9.140625" style="75"/>
    <col min="8350" max="8350" width="6" style="75" customWidth="1"/>
    <col min="8351" max="8351" width="65.42578125" style="75" customWidth="1"/>
    <col min="8352" max="8352" width="7.85546875" style="75" customWidth="1"/>
    <col min="8353" max="8353" width="7" style="75" customWidth="1"/>
    <col min="8354" max="8354" width="12.5703125" style="75" customWidth="1"/>
    <col min="8355" max="8355" width="7.28515625" style="75" customWidth="1"/>
    <col min="8356" max="8356" width="11.85546875" style="75" customWidth="1"/>
    <col min="8357" max="8357" width="7.5703125" style="75" customWidth="1"/>
    <col min="8358" max="8358" width="12.140625" style="75" customWidth="1"/>
    <col min="8359" max="8359" width="13" style="75" bestFit="1" customWidth="1"/>
    <col min="8360" max="8605" width="9.140625" style="75"/>
    <col min="8606" max="8606" width="6" style="75" customWidth="1"/>
    <col min="8607" max="8607" width="65.42578125" style="75" customWidth="1"/>
    <col min="8608" max="8608" width="7.85546875" style="75" customWidth="1"/>
    <col min="8609" max="8609" width="7" style="75" customWidth="1"/>
    <col min="8610" max="8610" width="12.5703125" style="75" customWidth="1"/>
    <col min="8611" max="8611" width="7.28515625" style="75" customWidth="1"/>
    <col min="8612" max="8612" width="11.85546875" style="75" customWidth="1"/>
    <col min="8613" max="8613" width="7.5703125" style="75" customWidth="1"/>
    <col min="8614" max="8614" width="12.140625" style="75" customWidth="1"/>
    <col min="8615" max="8615" width="13" style="75" bestFit="1" customWidth="1"/>
    <col min="8616" max="8861" width="9.140625" style="75"/>
    <col min="8862" max="8862" width="6" style="75" customWidth="1"/>
    <col min="8863" max="8863" width="65.42578125" style="75" customWidth="1"/>
    <col min="8864" max="8864" width="7.85546875" style="75" customWidth="1"/>
    <col min="8865" max="8865" width="7" style="75" customWidth="1"/>
    <col min="8866" max="8866" width="12.5703125" style="75" customWidth="1"/>
    <col min="8867" max="8867" width="7.28515625" style="75" customWidth="1"/>
    <col min="8868" max="8868" width="11.85546875" style="75" customWidth="1"/>
    <col min="8869" max="8869" width="7.5703125" style="75" customWidth="1"/>
    <col min="8870" max="8870" width="12.140625" style="75" customWidth="1"/>
    <col min="8871" max="8871" width="13" style="75" bestFit="1" customWidth="1"/>
    <col min="8872" max="9117" width="9.140625" style="75"/>
    <col min="9118" max="9118" width="6" style="75" customWidth="1"/>
    <col min="9119" max="9119" width="65.42578125" style="75" customWidth="1"/>
    <col min="9120" max="9120" width="7.85546875" style="75" customWidth="1"/>
    <col min="9121" max="9121" width="7" style="75" customWidth="1"/>
    <col min="9122" max="9122" width="12.5703125" style="75" customWidth="1"/>
    <col min="9123" max="9123" width="7.28515625" style="75" customWidth="1"/>
    <col min="9124" max="9124" width="11.85546875" style="75" customWidth="1"/>
    <col min="9125" max="9125" width="7.5703125" style="75" customWidth="1"/>
    <col min="9126" max="9126" width="12.140625" style="75" customWidth="1"/>
    <col min="9127" max="9127" width="13" style="75" bestFit="1" customWidth="1"/>
    <col min="9128" max="9373" width="9.140625" style="75"/>
    <col min="9374" max="9374" width="6" style="75" customWidth="1"/>
    <col min="9375" max="9375" width="65.42578125" style="75" customWidth="1"/>
    <col min="9376" max="9376" width="7.85546875" style="75" customWidth="1"/>
    <col min="9377" max="9377" width="7" style="75" customWidth="1"/>
    <col min="9378" max="9378" width="12.5703125" style="75" customWidth="1"/>
    <col min="9379" max="9379" width="7.28515625" style="75" customWidth="1"/>
    <col min="9380" max="9380" width="11.85546875" style="75" customWidth="1"/>
    <col min="9381" max="9381" width="7.5703125" style="75" customWidth="1"/>
    <col min="9382" max="9382" width="12.140625" style="75" customWidth="1"/>
    <col min="9383" max="9383" width="13" style="75" bestFit="1" customWidth="1"/>
    <col min="9384" max="9629" width="9.140625" style="75"/>
    <col min="9630" max="9630" width="6" style="75" customWidth="1"/>
    <col min="9631" max="9631" width="65.42578125" style="75" customWidth="1"/>
    <col min="9632" max="9632" width="7.85546875" style="75" customWidth="1"/>
    <col min="9633" max="9633" width="7" style="75" customWidth="1"/>
    <col min="9634" max="9634" width="12.5703125" style="75" customWidth="1"/>
    <col min="9635" max="9635" width="7.28515625" style="75" customWidth="1"/>
    <col min="9636" max="9636" width="11.85546875" style="75" customWidth="1"/>
    <col min="9637" max="9637" width="7.5703125" style="75" customWidth="1"/>
    <col min="9638" max="9638" width="12.140625" style="75" customWidth="1"/>
    <col min="9639" max="9639" width="13" style="75" bestFit="1" customWidth="1"/>
    <col min="9640" max="9885" width="9.140625" style="75"/>
    <col min="9886" max="9886" width="6" style="75" customWidth="1"/>
    <col min="9887" max="9887" width="65.42578125" style="75" customWidth="1"/>
    <col min="9888" max="9888" width="7.85546875" style="75" customWidth="1"/>
    <col min="9889" max="9889" width="7" style="75" customWidth="1"/>
    <col min="9890" max="9890" width="12.5703125" style="75" customWidth="1"/>
    <col min="9891" max="9891" width="7.28515625" style="75" customWidth="1"/>
    <col min="9892" max="9892" width="11.85546875" style="75" customWidth="1"/>
    <col min="9893" max="9893" width="7.5703125" style="75" customWidth="1"/>
    <col min="9894" max="9894" width="12.140625" style="75" customWidth="1"/>
    <col min="9895" max="9895" width="13" style="75" bestFit="1" customWidth="1"/>
    <col min="9896" max="10141" width="9.140625" style="75"/>
    <col min="10142" max="10142" width="6" style="75" customWidth="1"/>
    <col min="10143" max="10143" width="65.42578125" style="75" customWidth="1"/>
    <col min="10144" max="10144" width="7.85546875" style="75" customWidth="1"/>
    <col min="10145" max="10145" width="7" style="75" customWidth="1"/>
    <col min="10146" max="10146" width="12.5703125" style="75" customWidth="1"/>
    <col min="10147" max="10147" width="7.28515625" style="75" customWidth="1"/>
    <col min="10148" max="10148" width="11.85546875" style="75" customWidth="1"/>
    <col min="10149" max="10149" width="7.5703125" style="75" customWidth="1"/>
    <col min="10150" max="10150" width="12.140625" style="75" customWidth="1"/>
    <col min="10151" max="10151" width="13" style="75" bestFit="1" customWidth="1"/>
    <col min="10152" max="10397" width="9.140625" style="75"/>
    <col min="10398" max="10398" width="6" style="75" customWidth="1"/>
    <col min="10399" max="10399" width="65.42578125" style="75" customWidth="1"/>
    <col min="10400" max="10400" width="7.85546875" style="75" customWidth="1"/>
    <col min="10401" max="10401" width="7" style="75" customWidth="1"/>
    <col min="10402" max="10402" width="12.5703125" style="75" customWidth="1"/>
    <col min="10403" max="10403" width="7.28515625" style="75" customWidth="1"/>
    <col min="10404" max="10404" width="11.85546875" style="75" customWidth="1"/>
    <col min="10405" max="10405" width="7.5703125" style="75" customWidth="1"/>
    <col min="10406" max="10406" width="12.140625" style="75" customWidth="1"/>
    <col min="10407" max="10407" width="13" style="75" bestFit="1" customWidth="1"/>
    <col min="10408" max="10653" width="9.140625" style="75"/>
    <col min="10654" max="10654" width="6" style="75" customWidth="1"/>
    <col min="10655" max="10655" width="65.42578125" style="75" customWidth="1"/>
    <col min="10656" max="10656" width="7.85546875" style="75" customWidth="1"/>
    <col min="10657" max="10657" width="7" style="75" customWidth="1"/>
    <col min="10658" max="10658" width="12.5703125" style="75" customWidth="1"/>
    <col min="10659" max="10659" width="7.28515625" style="75" customWidth="1"/>
    <col min="10660" max="10660" width="11.85546875" style="75" customWidth="1"/>
    <col min="10661" max="10661" width="7.5703125" style="75" customWidth="1"/>
    <col min="10662" max="10662" width="12.140625" style="75" customWidth="1"/>
    <col min="10663" max="10663" width="13" style="75" bestFit="1" customWidth="1"/>
    <col min="10664" max="10909" width="9.140625" style="75"/>
    <col min="10910" max="10910" width="6" style="75" customWidth="1"/>
    <col min="10911" max="10911" width="65.42578125" style="75" customWidth="1"/>
    <col min="10912" max="10912" width="7.85546875" style="75" customWidth="1"/>
    <col min="10913" max="10913" width="7" style="75" customWidth="1"/>
    <col min="10914" max="10914" width="12.5703125" style="75" customWidth="1"/>
    <col min="10915" max="10915" width="7.28515625" style="75" customWidth="1"/>
    <col min="10916" max="10916" width="11.85546875" style="75" customWidth="1"/>
    <col min="10917" max="10917" width="7.5703125" style="75" customWidth="1"/>
    <col min="10918" max="10918" width="12.140625" style="75" customWidth="1"/>
    <col min="10919" max="10919" width="13" style="75" bestFit="1" customWidth="1"/>
    <col min="10920" max="11165" width="9.140625" style="75"/>
    <col min="11166" max="11166" width="6" style="75" customWidth="1"/>
    <col min="11167" max="11167" width="65.42578125" style="75" customWidth="1"/>
    <col min="11168" max="11168" width="7.85546875" style="75" customWidth="1"/>
    <col min="11169" max="11169" width="7" style="75" customWidth="1"/>
    <col min="11170" max="11170" width="12.5703125" style="75" customWidth="1"/>
    <col min="11171" max="11171" width="7.28515625" style="75" customWidth="1"/>
    <col min="11172" max="11172" width="11.85546875" style="75" customWidth="1"/>
    <col min="11173" max="11173" width="7.5703125" style="75" customWidth="1"/>
    <col min="11174" max="11174" width="12.140625" style="75" customWidth="1"/>
    <col min="11175" max="11175" width="13" style="75" bestFit="1" customWidth="1"/>
    <col min="11176" max="11421" width="9.140625" style="75"/>
    <col min="11422" max="11422" width="6" style="75" customWidth="1"/>
    <col min="11423" max="11423" width="65.42578125" style="75" customWidth="1"/>
    <col min="11424" max="11424" width="7.85546875" style="75" customWidth="1"/>
    <col min="11425" max="11425" width="7" style="75" customWidth="1"/>
    <col min="11426" max="11426" width="12.5703125" style="75" customWidth="1"/>
    <col min="11427" max="11427" width="7.28515625" style="75" customWidth="1"/>
    <col min="11428" max="11428" width="11.85546875" style="75" customWidth="1"/>
    <col min="11429" max="11429" width="7.5703125" style="75" customWidth="1"/>
    <col min="11430" max="11430" width="12.140625" style="75" customWidth="1"/>
    <col min="11431" max="11431" width="13" style="75" bestFit="1" customWidth="1"/>
    <col min="11432" max="11677" width="9.140625" style="75"/>
    <col min="11678" max="11678" width="6" style="75" customWidth="1"/>
    <col min="11679" max="11679" width="65.42578125" style="75" customWidth="1"/>
    <col min="11680" max="11680" width="7.85546875" style="75" customWidth="1"/>
    <col min="11681" max="11681" width="7" style="75" customWidth="1"/>
    <col min="11682" max="11682" width="12.5703125" style="75" customWidth="1"/>
    <col min="11683" max="11683" width="7.28515625" style="75" customWidth="1"/>
    <col min="11684" max="11684" width="11.85546875" style="75" customWidth="1"/>
    <col min="11685" max="11685" width="7.5703125" style="75" customWidth="1"/>
    <col min="11686" max="11686" width="12.140625" style="75" customWidth="1"/>
    <col min="11687" max="11687" width="13" style="75" bestFit="1" customWidth="1"/>
    <col min="11688" max="11933" width="9.140625" style="75"/>
    <col min="11934" max="11934" width="6" style="75" customWidth="1"/>
    <col min="11935" max="11935" width="65.42578125" style="75" customWidth="1"/>
    <col min="11936" max="11936" width="7.85546875" style="75" customWidth="1"/>
    <col min="11937" max="11937" width="7" style="75" customWidth="1"/>
    <col min="11938" max="11938" width="12.5703125" style="75" customWidth="1"/>
    <col min="11939" max="11939" width="7.28515625" style="75" customWidth="1"/>
    <col min="11940" max="11940" width="11.85546875" style="75" customWidth="1"/>
    <col min="11941" max="11941" width="7.5703125" style="75" customWidth="1"/>
    <col min="11942" max="11942" width="12.140625" style="75" customWidth="1"/>
    <col min="11943" max="11943" width="13" style="75" bestFit="1" customWidth="1"/>
    <col min="11944" max="12189" width="9.140625" style="75"/>
    <col min="12190" max="12190" width="6" style="75" customWidth="1"/>
    <col min="12191" max="12191" width="65.42578125" style="75" customWidth="1"/>
    <col min="12192" max="12192" width="7.85546875" style="75" customWidth="1"/>
    <col min="12193" max="12193" width="7" style="75" customWidth="1"/>
    <col min="12194" max="12194" width="12.5703125" style="75" customWidth="1"/>
    <col min="12195" max="12195" width="7.28515625" style="75" customWidth="1"/>
    <col min="12196" max="12196" width="11.85546875" style="75" customWidth="1"/>
    <col min="12197" max="12197" width="7.5703125" style="75" customWidth="1"/>
    <col min="12198" max="12198" width="12.140625" style="75" customWidth="1"/>
    <col min="12199" max="12199" width="13" style="75" bestFit="1" customWidth="1"/>
    <col min="12200" max="12445" width="9.140625" style="75"/>
    <col min="12446" max="12446" width="6" style="75" customWidth="1"/>
    <col min="12447" max="12447" width="65.42578125" style="75" customWidth="1"/>
    <col min="12448" max="12448" width="7.85546875" style="75" customWidth="1"/>
    <col min="12449" max="12449" width="7" style="75" customWidth="1"/>
    <col min="12450" max="12450" width="12.5703125" style="75" customWidth="1"/>
    <col min="12451" max="12451" width="7.28515625" style="75" customWidth="1"/>
    <col min="12452" max="12452" width="11.85546875" style="75" customWidth="1"/>
    <col min="12453" max="12453" width="7.5703125" style="75" customWidth="1"/>
    <col min="12454" max="12454" width="12.140625" style="75" customWidth="1"/>
    <col min="12455" max="12455" width="13" style="75" bestFit="1" customWidth="1"/>
    <col min="12456" max="12701" width="9.140625" style="75"/>
    <col min="12702" max="12702" width="6" style="75" customWidth="1"/>
    <col min="12703" max="12703" width="65.42578125" style="75" customWidth="1"/>
    <col min="12704" max="12704" width="7.85546875" style="75" customWidth="1"/>
    <col min="12705" max="12705" width="7" style="75" customWidth="1"/>
    <col min="12706" max="12706" width="12.5703125" style="75" customWidth="1"/>
    <col min="12707" max="12707" width="7.28515625" style="75" customWidth="1"/>
    <col min="12708" max="12708" width="11.85546875" style="75" customWidth="1"/>
    <col min="12709" max="12709" width="7.5703125" style="75" customWidth="1"/>
    <col min="12710" max="12710" width="12.140625" style="75" customWidth="1"/>
    <col min="12711" max="12711" width="13" style="75" bestFit="1" customWidth="1"/>
    <col min="12712" max="12957" width="9.140625" style="75"/>
    <col min="12958" max="12958" width="6" style="75" customWidth="1"/>
    <col min="12959" max="12959" width="65.42578125" style="75" customWidth="1"/>
    <col min="12960" max="12960" width="7.85546875" style="75" customWidth="1"/>
    <col min="12961" max="12961" width="7" style="75" customWidth="1"/>
    <col min="12962" max="12962" width="12.5703125" style="75" customWidth="1"/>
    <col min="12963" max="12963" width="7.28515625" style="75" customWidth="1"/>
    <col min="12964" max="12964" width="11.85546875" style="75" customWidth="1"/>
    <col min="12965" max="12965" width="7.5703125" style="75" customWidth="1"/>
    <col min="12966" max="12966" width="12.140625" style="75" customWidth="1"/>
    <col min="12967" max="12967" width="13" style="75" bestFit="1" customWidth="1"/>
    <col min="12968" max="13213" width="9.140625" style="75"/>
    <col min="13214" max="13214" width="6" style="75" customWidth="1"/>
    <col min="13215" max="13215" width="65.42578125" style="75" customWidth="1"/>
    <col min="13216" max="13216" width="7.85546875" style="75" customWidth="1"/>
    <col min="13217" max="13217" width="7" style="75" customWidth="1"/>
    <col min="13218" max="13218" width="12.5703125" style="75" customWidth="1"/>
    <col min="13219" max="13219" width="7.28515625" style="75" customWidth="1"/>
    <col min="13220" max="13220" width="11.85546875" style="75" customWidth="1"/>
    <col min="13221" max="13221" width="7.5703125" style="75" customWidth="1"/>
    <col min="13222" max="13222" width="12.140625" style="75" customWidth="1"/>
    <col min="13223" max="13223" width="13" style="75" bestFit="1" customWidth="1"/>
    <col min="13224" max="13469" width="9.140625" style="75"/>
    <col min="13470" max="13470" width="6" style="75" customWidth="1"/>
    <col min="13471" max="13471" width="65.42578125" style="75" customWidth="1"/>
    <col min="13472" max="13472" width="7.85546875" style="75" customWidth="1"/>
    <col min="13473" max="13473" width="7" style="75" customWidth="1"/>
    <col min="13474" max="13474" width="12.5703125" style="75" customWidth="1"/>
    <col min="13475" max="13475" width="7.28515625" style="75" customWidth="1"/>
    <col min="13476" max="13476" width="11.85546875" style="75" customWidth="1"/>
    <col min="13477" max="13477" width="7.5703125" style="75" customWidth="1"/>
    <col min="13478" max="13478" width="12.140625" style="75" customWidth="1"/>
    <col min="13479" max="13479" width="13" style="75" bestFit="1" customWidth="1"/>
    <col min="13480" max="13725" width="9.140625" style="75"/>
    <col min="13726" max="13726" width="6" style="75" customWidth="1"/>
    <col min="13727" max="13727" width="65.42578125" style="75" customWidth="1"/>
    <col min="13728" max="13728" width="7.85546875" style="75" customWidth="1"/>
    <col min="13729" max="13729" width="7" style="75" customWidth="1"/>
    <col min="13730" max="13730" width="12.5703125" style="75" customWidth="1"/>
    <col min="13731" max="13731" width="7.28515625" style="75" customWidth="1"/>
    <col min="13732" max="13732" width="11.85546875" style="75" customWidth="1"/>
    <col min="13733" max="13733" width="7.5703125" style="75" customWidth="1"/>
    <col min="13734" max="13734" width="12.140625" style="75" customWidth="1"/>
    <col min="13735" max="13735" width="13" style="75" bestFit="1" customWidth="1"/>
    <col min="13736" max="13981" width="9.140625" style="75"/>
    <col min="13982" max="13982" width="6" style="75" customWidth="1"/>
    <col min="13983" max="13983" width="65.42578125" style="75" customWidth="1"/>
    <col min="13984" max="13984" width="7.85546875" style="75" customWidth="1"/>
    <col min="13985" max="13985" width="7" style="75" customWidth="1"/>
    <col min="13986" max="13986" width="12.5703125" style="75" customWidth="1"/>
    <col min="13987" max="13987" width="7.28515625" style="75" customWidth="1"/>
    <col min="13988" max="13988" width="11.85546875" style="75" customWidth="1"/>
    <col min="13989" max="13989" width="7.5703125" style="75" customWidth="1"/>
    <col min="13990" max="13990" width="12.140625" style="75" customWidth="1"/>
    <col min="13991" max="13991" width="13" style="75" bestFit="1" customWidth="1"/>
    <col min="13992" max="14237" width="9.140625" style="75"/>
    <col min="14238" max="14238" width="6" style="75" customWidth="1"/>
    <col min="14239" max="14239" width="65.42578125" style="75" customWidth="1"/>
    <col min="14240" max="14240" width="7.85546875" style="75" customWidth="1"/>
    <col min="14241" max="14241" width="7" style="75" customWidth="1"/>
    <col min="14242" max="14242" width="12.5703125" style="75" customWidth="1"/>
    <col min="14243" max="14243" width="7.28515625" style="75" customWidth="1"/>
    <col min="14244" max="14244" width="11.85546875" style="75" customWidth="1"/>
    <col min="14245" max="14245" width="7.5703125" style="75" customWidth="1"/>
    <col min="14246" max="14246" width="12.140625" style="75" customWidth="1"/>
    <col min="14247" max="14247" width="13" style="75" bestFit="1" customWidth="1"/>
    <col min="14248" max="14493" width="9.140625" style="75"/>
    <col min="14494" max="14494" width="6" style="75" customWidth="1"/>
    <col min="14495" max="14495" width="65.42578125" style="75" customWidth="1"/>
    <col min="14496" max="14496" width="7.85546875" style="75" customWidth="1"/>
    <col min="14497" max="14497" width="7" style="75" customWidth="1"/>
    <col min="14498" max="14498" width="12.5703125" style="75" customWidth="1"/>
    <col min="14499" max="14499" width="7.28515625" style="75" customWidth="1"/>
    <col min="14500" max="14500" width="11.85546875" style="75" customWidth="1"/>
    <col min="14501" max="14501" width="7.5703125" style="75" customWidth="1"/>
    <col min="14502" max="14502" width="12.140625" style="75" customWidth="1"/>
    <col min="14503" max="14503" width="13" style="75" bestFit="1" customWidth="1"/>
    <col min="14504" max="14749" width="9.140625" style="75"/>
    <col min="14750" max="14750" width="6" style="75" customWidth="1"/>
    <col min="14751" max="14751" width="65.42578125" style="75" customWidth="1"/>
    <col min="14752" max="14752" width="7.85546875" style="75" customWidth="1"/>
    <col min="14753" max="14753" width="7" style="75" customWidth="1"/>
    <col min="14754" max="14754" width="12.5703125" style="75" customWidth="1"/>
    <col min="14755" max="14755" width="7.28515625" style="75" customWidth="1"/>
    <col min="14756" max="14756" width="11.85546875" style="75" customWidth="1"/>
    <col min="14757" max="14757" width="7.5703125" style="75" customWidth="1"/>
    <col min="14758" max="14758" width="12.140625" style="75" customWidth="1"/>
    <col min="14759" max="14759" width="13" style="75" bestFit="1" customWidth="1"/>
    <col min="14760" max="15005" width="9.140625" style="75"/>
    <col min="15006" max="15006" width="6" style="75" customWidth="1"/>
    <col min="15007" max="15007" width="65.42578125" style="75" customWidth="1"/>
    <col min="15008" max="15008" width="7.85546875" style="75" customWidth="1"/>
    <col min="15009" max="15009" width="7" style="75" customWidth="1"/>
    <col min="15010" max="15010" width="12.5703125" style="75" customWidth="1"/>
    <col min="15011" max="15011" width="7.28515625" style="75" customWidth="1"/>
    <col min="15012" max="15012" width="11.85546875" style="75" customWidth="1"/>
    <col min="15013" max="15013" width="7.5703125" style="75" customWidth="1"/>
    <col min="15014" max="15014" width="12.140625" style="75" customWidth="1"/>
    <col min="15015" max="15015" width="13" style="75" bestFit="1" customWidth="1"/>
    <col min="15016" max="15261" width="9.140625" style="75"/>
    <col min="15262" max="15262" width="6" style="75" customWidth="1"/>
    <col min="15263" max="15263" width="65.42578125" style="75" customWidth="1"/>
    <col min="15264" max="15264" width="7.85546875" style="75" customWidth="1"/>
    <col min="15265" max="15265" width="7" style="75" customWidth="1"/>
    <col min="15266" max="15266" width="12.5703125" style="75" customWidth="1"/>
    <col min="15267" max="15267" width="7.28515625" style="75" customWidth="1"/>
    <col min="15268" max="15268" width="11.85546875" style="75" customWidth="1"/>
    <col min="15269" max="15269" width="7.5703125" style="75" customWidth="1"/>
    <col min="15270" max="15270" width="12.140625" style="75" customWidth="1"/>
    <col min="15271" max="15271" width="13" style="75" bestFit="1" customWidth="1"/>
    <col min="15272" max="15517" width="9.140625" style="75"/>
    <col min="15518" max="15518" width="6" style="75" customWidth="1"/>
    <col min="15519" max="15519" width="65.42578125" style="75" customWidth="1"/>
    <col min="15520" max="15520" width="7.85546875" style="75" customWidth="1"/>
    <col min="15521" max="15521" width="7" style="75" customWidth="1"/>
    <col min="15522" max="15522" width="12.5703125" style="75" customWidth="1"/>
    <col min="15523" max="15523" width="7.28515625" style="75" customWidth="1"/>
    <col min="15524" max="15524" width="11.85546875" style="75" customWidth="1"/>
    <col min="15525" max="15525" width="7.5703125" style="75" customWidth="1"/>
    <col min="15526" max="15526" width="12.140625" style="75" customWidth="1"/>
    <col min="15527" max="15527" width="13" style="75" bestFit="1" customWidth="1"/>
    <col min="15528" max="15773" width="9.140625" style="75"/>
    <col min="15774" max="15774" width="6" style="75" customWidth="1"/>
    <col min="15775" max="15775" width="65.42578125" style="75" customWidth="1"/>
    <col min="15776" max="15776" width="7.85546875" style="75" customWidth="1"/>
    <col min="15777" max="15777" width="7" style="75" customWidth="1"/>
    <col min="15778" max="15778" width="12.5703125" style="75" customWidth="1"/>
    <col min="15779" max="15779" width="7.28515625" style="75" customWidth="1"/>
    <col min="15780" max="15780" width="11.85546875" style="75" customWidth="1"/>
    <col min="15781" max="15781" width="7.5703125" style="75" customWidth="1"/>
    <col min="15782" max="15782" width="12.140625" style="75" customWidth="1"/>
    <col min="15783" max="15783" width="13" style="75" bestFit="1" customWidth="1"/>
    <col min="15784" max="16029" width="9.140625" style="75"/>
    <col min="16030" max="16030" width="6" style="75" customWidth="1"/>
    <col min="16031" max="16031" width="65.42578125" style="75" customWidth="1"/>
    <col min="16032" max="16032" width="7.85546875" style="75" customWidth="1"/>
    <col min="16033" max="16033" width="7" style="75" customWidth="1"/>
    <col min="16034" max="16034" width="12.5703125" style="75" customWidth="1"/>
    <col min="16035" max="16035" width="7.28515625" style="75" customWidth="1"/>
    <col min="16036" max="16036" width="11.85546875" style="75" customWidth="1"/>
    <col min="16037" max="16037" width="7.5703125" style="75" customWidth="1"/>
    <col min="16038" max="16038" width="12.140625" style="75" customWidth="1"/>
    <col min="16039" max="16039" width="13" style="75" bestFit="1" customWidth="1"/>
    <col min="16040" max="16384" width="9.140625" style="75"/>
  </cols>
  <sheetData>
    <row r="7" spans="1:13" s="72" customFormat="1" ht="36" customHeight="1" x14ac:dyDescent="0.25">
      <c r="A7" s="197" t="s">
        <v>208</v>
      </c>
      <c r="B7" s="197"/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</row>
    <row r="8" spans="1:13" ht="14.25" customHeight="1" x14ac:dyDescent="0.25">
      <c r="A8" s="73"/>
      <c r="B8" s="74"/>
      <c r="C8" s="74"/>
      <c r="F8" s="76"/>
      <c r="G8" s="77"/>
      <c r="K8" s="196"/>
      <c r="L8" s="196"/>
      <c r="M8" s="196"/>
    </row>
    <row r="9" spans="1:13" ht="21.75" customHeight="1" x14ac:dyDescent="0.25">
      <c r="A9" s="198" t="s">
        <v>0</v>
      </c>
      <c r="B9" s="194" t="s">
        <v>1</v>
      </c>
      <c r="C9" s="199" t="s">
        <v>2</v>
      </c>
      <c r="D9" s="194" t="s">
        <v>18</v>
      </c>
      <c r="E9" s="194"/>
      <c r="F9" s="194"/>
      <c r="G9" s="194"/>
      <c r="H9" s="194"/>
      <c r="I9" s="194"/>
      <c r="J9" s="194"/>
      <c r="K9" s="194"/>
      <c r="L9" s="194"/>
      <c r="M9" s="194"/>
    </row>
    <row r="10" spans="1:13" ht="23.25" customHeight="1" x14ac:dyDescent="0.25">
      <c r="A10" s="198"/>
      <c r="B10" s="194"/>
      <c r="C10" s="199"/>
      <c r="D10" s="194" t="s">
        <v>291</v>
      </c>
      <c r="E10" s="194"/>
      <c r="F10" s="194" t="s">
        <v>292</v>
      </c>
      <c r="G10" s="194"/>
      <c r="H10" s="194" t="s">
        <v>293</v>
      </c>
      <c r="I10" s="194"/>
      <c r="J10" s="194" t="s">
        <v>294</v>
      </c>
      <c r="K10" s="194"/>
      <c r="L10" s="194" t="s">
        <v>295</v>
      </c>
      <c r="M10" s="194"/>
    </row>
    <row r="11" spans="1:13" ht="76.5" customHeight="1" x14ac:dyDescent="0.25">
      <c r="A11" s="198"/>
      <c r="B11" s="194"/>
      <c r="C11" s="199"/>
      <c r="D11" s="78" t="s">
        <v>3</v>
      </c>
      <c r="E11" s="79" t="s">
        <v>287</v>
      </c>
      <c r="F11" s="78" t="s">
        <v>3</v>
      </c>
      <c r="G11" s="79" t="s">
        <v>288</v>
      </c>
      <c r="H11" s="78" t="s">
        <v>3</v>
      </c>
      <c r="I11" s="79" t="s">
        <v>289</v>
      </c>
      <c r="J11" s="78" t="s">
        <v>3</v>
      </c>
      <c r="K11" s="79" t="s">
        <v>290</v>
      </c>
      <c r="L11" s="78" t="s">
        <v>3</v>
      </c>
      <c r="M11" s="79" t="s">
        <v>289</v>
      </c>
    </row>
    <row r="12" spans="1:13" s="80" customFormat="1" ht="15" customHeight="1" x14ac:dyDescent="0.25">
      <c r="A12" s="30">
        <v>1</v>
      </c>
      <c r="B12" s="31">
        <v>2</v>
      </c>
      <c r="C12" s="32">
        <v>3</v>
      </c>
      <c r="D12" s="31" t="s">
        <v>11</v>
      </c>
      <c r="E12" s="32" t="s">
        <v>45</v>
      </c>
      <c r="F12" s="31" t="s">
        <v>46</v>
      </c>
      <c r="G12" s="32" t="s">
        <v>47</v>
      </c>
      <c r="H12" s="31" t="s">
        <v>41</v>
      </c>
      <c r="I12" s="32" t="s">
        <v>42</v>
      </c>
      <c r="J12" s="31" t="s">
        <v>48</v>
      </c>
      <c r="K12" s="32" t="s">
        <v>49</v>
      </c>
      <c r="L12" s="31" t="s">
        <v>44</v>
      </c>
      <c r="M12" s="32" t="s">
        <v>50</v>
      </c>
    </row>
    <row r="13" spans="1:13" s="80" customFormat="1" ht="33" x14ac:dyDescent="0.25">
      <c r="A13" s="35">
        <v>1</v>
      </c>
      <c r="B13" s="36" t="s">
        <v>82</v>
      </c>
      <c r="C13" s="81"/>
      <c r="D13" s="82"/>
      <c r="E13" s="39">
        <f>E14+E17+E20</f>
        <v>2.39</v>
      </c>
      <c r="F13" s="39"/>
      <c r="G13" s="39">
        <f t="shared" ref="G13:M13" si="0">G14+G17+G20</f>
        <v>179.7</v>
      </c>
      <c r="H13" s="39"/>
      <c r="I13" s="39">
        <f t="shared" si="0"/>
        <v>138.64365737905334</v>
      </c>
      <c r="J13" s="39"/>
      <c r="K13" s="39">
        <f t="shared" si="0"/>
        <v>1767.2472126414123</v>
      </c>
      <c r="L13" s="39"/>
      <c r="M13" s="39">
        <f t="shared" si="0"/>
        <v>3342.0000889301973</v>
      </c>
    </row>
    <row r="14" spans="1:13" s="80" customFormat="1" ht="40.5" x14ac:dyDescent="0.25">
      <c r="A14" s="42">
        <v>1.1000000000000001</v>
      </c>
      <c r="B14" s="43" t="s">
        <v>51</v>
      </c>
      <c r="C14" s="83" t="s">
        <v>6</v>
      </c>
      <c r="D14" s="84"/>
      <c r="E14" s="85">
        <v>0</v>
      </c>
      <c r="F14" s="86"/>
      <c r="G14" s="86">
        <v>0</v>
      </c>
      <c r="H14" s="158"/>
      <c r="I14" s="86">
        <v>138.64365737905334</v>
      </c>
      <c r="J14" s="158">
        <v>3</v>
      </c>
      <c r="K14" s="86">
        <v>1713.8172126414122</v>
      </c>
      <c r="L14" s="158">
        <v>6</v>
      </c>
      <c r="M14" s="86">
        <v>3342.0000889301973</v>
      </c>
    </row>
    <row r="15" spans="1:13" ht="20.100000000000001" customHeight="1" x14ac:dyDescent="0.25">
      <c r="A15" s="48" t="s">
        <v>25</v>
      </c>
      <c r="B15" s="71" t="s">
        <v>218</v>
      </c>
      <c r="C15" s="87"/>
      <c r="D15" s="88"/>
      <c r="E15" s="89">
        <v>0</v>
      </c>
      <c r="F15" s="89"/>
      <c r="G15" s="89">
        <v>0</v>
      </c>
      <c r="H15" s="90"/>
      <c r="I15" s="89">
        <v>0</v>
      </c>
      <c r="J15" s="159">
        <v>3</v>
      </c>
      <c r="K15" s="89">
        <v>1670.9999999965239</v>
      </c>
      <c r="L15" s="159">
        <v>6</v>
      </c>
      <c r="M15" s="89">
        <v>3342.0000889301973</v>
      </c>
    </row>
    <row r="16" spans="1:13" s="94" customFormat="1" ht="20.100000000000001" customHeight="1" x14ac:dyDescent="0.25">
      <c r="A16" s="48" t="s">
        <v>26</v>
      </c>
      <c r="B16" s="71" t="s">
        <v>217</v>
      </c>
      <c r="C16" s="92"/>
      <c r="D16" s="88"/>
      <c r="E16" s="89">
        <v>0</v>
      </c>
      <c r="F16" s="89"/>
      <c r="G16" s="89">
        <v>0</v>
      </c>
      <c r="H16" s="90"/>
      <c r="I16" s="89">
        <v>138.64365737905334</v>
      </c>
      <c r="J16" s="91"/>
      <c r="K16" s="89">
        <v>42.817212644888201</v>
      </c>
      <c r="L16" s="93"/>
      <c r="M16" s="89">
        <v>0</v>
      </c>
    </row>
    <row r="17" spans="1:15" s="80" customFormat="1" ht="27" x14ac:dyDescent="0.25">
      <c r="A17" s="42">
        <v>1.2</v>
      </c>
      <c r="B17" s="43" t="s">
        <v>21</v>
      </c>
      <c r="C17" s="83" t="s">
        <v>6</v>
      </c>
      <c r="D17" s="84"/>
      <c r="E17" s="86">
        <f>E19</f>
        <v>2.39</v>
      </c>
      <c r="F17" s="85">
        <v>3.1</v>
      </c>
      <c r="G17" s="86">
        <f>G18</f>
        <v>179.7</v>
      </c>
      <c r="H17" s="86"/>
      <c r="I17" s="86">
        <v>0</v>
      </c>
      <c r="J17" s="86"/>
      <c r="K17" s="86">
        <v>0</v>
      </c>
      <c r="L17" s="86"/>
      <c r="M17" s="86">
        <v>0</v>
      </c>
    </row>
    <row r="18" spans="1:15" ht="20.100000000000001" customHeight="1" x14ac:dyDescent="0.25">
      <c r="A18" s="48" t="s">
        <v>25</v>
      </c>
      <c r="B18" s="71" t="s">
        <v>218</v>
      </c>
      <c r="C18" s="87"/>
      <c r="D18" s="88"/>
      <c r="E18" s="89">
        <v>0</v>
      </c>
      <c r="F18" s="85">
        <v>3.1</v>
      </c>
      <c r="G18" s="89">
        <v>179.7</v>
      </c>
      <c r="H18" s="89"/>
      <c r="I18" s="89">
        <v>0</v>
      </c>
      <c r="J18" s="93"/>
      <c r="K18" s="89">
        <v>0</v>
      </c>
      <c r="L18" s="93"/>
      <c r="M18" s="89">
        <v>0</v>
      </c>
    </row>
    <row r="19" spans="1:15" s="94" customFormat="1" ht="20.100000000000001" customHeight="1" x14ac:dyDescent="0.25">
      <c r="A19" s="48" t="s">
        <v>26</v>
      </c>
      <c r="B19" s="71" t="s">
        <v>217</v>
      </c>
      <c r="C19" s="92"/>
      <c r="D19" s="88"/>
      <c r="E19" s="89">
        <v>2.39</v>
      </c>
      <c r="F19" s="88"/>
      <c r="G19" s="89">
        <v>0</v>
      </c>
      <c r="H19" s="88"/>
      <c r="I19" s="89">
        <v>0</v>
      </c>
      <c r="J19" s="88"/>
      <c r="K19" s="89">
        <v>0</v>
      </c>
      <c r="L19" s="88"/>
      <c r="M19" s="89">
        <v>0</v>
      </c>
    </row>
    <row r="20" spans="1:15" s="80" customFormat="1" ht="27" x14ac:dyDescent="0.25">
      <c r="A20" s="42">
        <v>1.3</v>
      </c>
      <c r="B20" s="43" t="s">
        <v>143</v>
      </c>
      <c r="C20" s="83" t="s">
        <v>6</v>
      </c>
      <c r="D20" s="84"/>
      <c r="E20" s="86">
        <v>0</v>
      </c>
      <c r="F20" s="86"/>
      <c r="G20" s="86">
        <v>0</v>
      </c>
      <c r="H20" s="86"/>
      <c r="I20" s="86">
        <v>0</v>
      </c>
      <c r="J20" s="86"/>
      <c r="K20" s="86">
        <f>K22</f>
        <v>53.430000000000007</v>
      </c>
      <c r="L20" s="86"/>
      <c r="M20" s="86">
        <v>0</v>
      </c>
    </row>
    <row r="21" spans="1:15" ht="20.100000000000001" customHeight="1" x14ac:dyDescent="0.25">
      <c r="A21" s="48" t="s">
        <v>25</v>
      </c>
      <c r="B21" s="71" t="s">
        <v>218</v>
      </c>
      <c r="C21" s="87"/>
      <c r="D21" s="88"/>
      <c r="E21" s="89">
        <v>0</v>
      </c>
      <c r="F21" s="89"/>
      <c r="G21" s="89">
        <v>0</v>
      </c>
      <c r="H21" s="89"/>
      <c r="I21" s="89">
        <v>0</v>
      </c>
      <c r="J21" s="88"/>
      <c r="K21" s="89">
        <v>0</v>
      </c>
      <c r="L21" s="88"/>
      <c r="M21" s="89">
        <v>0</v>
      </c>
    </row>
    <row r="22" spans="1:15" s="94" customFormat="1" ht="20.100000000000001" customHeight="1" x14ac:dyDescent="0.25">
      <c r="A22" s="48" t="s">
        <v>26</v>
      </c>
      <c r="B22" s="71" t="s">
        <v>217</v>
      </c>
      <c r="C22" s="92"/>
      <c r="D22" s="88"/>
      <c r="E22" s="89">
        <v>0</v>
      </c>
      <c r="F22" s="88"/>
      <c r="G22" s="89">
        <v>0</v>
      </c>
      <c r="H22" s="88"/>
      <c r="I22" s="89">
        <v>0</v>
      </c>
      <c r="J22" s="88"/>
      <c r="K22" s="89">
        <v>53.430000000000007</v>
      </c>
      <c r="L22" s="88"/>
      <c r="M22" s="89">
        <v>0</v>
      </c>
    </row>
    <row r="23" spans="1:15" ht="36.75" customHeight="1" x14ac:dyDescent="0.25">
      <c r="A23" s="35">
        <v>2</v>
      </c>
      <c r="B23" s="95" t="s">
        <v>83</v>
      </c>
      <c r="C23" s="96"/>
      <c r="D23" s="97"/>
      <c r="E23" s="98">
        <f>E24+E25+E26+E30+E31+E32+E33+E34+E37+E41+E42+E43+E44+E45+E46+E47+E48+E49+E50+E51+E52</f>
        <v>9652.3963223212668</v>
      </c>
      <c r="F23" s="98"/>
      <c r="G23" s="98">
        <f t="shared" ref="G23:M23" si="1">G24+G25+G26+G30+G31+G32+G33+G34+G37+G41+G42+G43+G44+G45+G46+G47+G48+G49+G50+G51+G52</f>
        <v>4958.691287216493</v>
      </c>
      <c r="H23" s="98"/>
      <c r="I23" s="98">
        <f t="shared" si="1"/>
        <v>8501.8607696068939</v>
      </c>
      <c r="J23" s="98"/>
      <c r="K23" s="98">
        <f t="shared" si="1"/>
        <v>13395.073999999999</v>
      </c>
      <c r="L23" s="98"/>
      <c r="M23" s="98">
        <f t="shared" si="1"/>
        <v>11613.532742978548</v>
      </c>
      <c r="N23" s="99"/>
    </row>
    <row r="24" spans="1:15" ht="54" x14ac:dyDescent="0.25">
      <c r="A24" s="100">
        <v>2.1</v>
      </c>
      <c r="B24" s="43" t="s">
        <v>253</v>
      </c>
      <c r="C24" s="101" t="s">
        <v>6</v>
      </c>
      <c r="D24" s="46">
        <v>40.75</v>
      </c>
      <c r="E24" s="46">
        <v>5123.4148999999998</v>
      </c>
      <c r="F24" s="46"/>
      <c r="G24" s="46">
        <v>0</v>
      </c>
      <c r="H24" s="46"/>
      <c r="I24" s="46">
        <v>0</v>
      </c>
      <c r="J24" s="46"/>
      <c r="K24" s="46">
        <v>0</v>
      </c>
      <c r="L24" s="46"/>
      <c r="M24" s="46">
        <v>0</v>
      </c>
    </row>
    <row r="25" spans="1:15" ht="54" x14ac:dyDescent="0.25">
      <c r="A25" s="100">
        <v>2.2000000000000002</v>
      </c>
      <c r="B25" s="43" t="s">
        <v>254</v>
      </c>
      <c r="C25" s="101" t="s">
        <v>6</v>
      </c>
      <c r="D25" s="46">
        <v>24.05</v>
      </c>
      <c r="E25" s="46">
        <v>3661.56</v>
      </c>
      <c r="F25" s="46">
        <v>23.75</v>
      </c>
      <c r="G25" s="46">
        <v>3534.05</v>
      </c>
      <c r="H25" s="46"/>
      <c r="I25" s="46">
        <v>0</v>
      </c>
      <c r="J25" s="46"/>
      <c r="K25" s="46">
        <v>0</v>
      </c>
      <c r="L25" s="46"/>
      <c r="M25" s="46">
        <v>0</v>
      </c>
      <c r="O25" s="102"/>
    </row>
    <row r="26" spans="1:15" s="80" customFormat="1" ht="27" x14ac:dyDescent="0.25">
      <c r="A26" s="42">
        <v>2.2999999999999998</v>
      </c>
      <c r="B26" s="43" t="s">
        <v>171</v>
      </c>
      <c r="C26" s="83"/>
      <c r="D26" s="84"/>
      <c r="E26" s="86">
        <f>E27+E28+E29</f>
        <v>50.108422321267703</v>
      </c>
      <c r="F26" s="86"/>
      <c r="G26" s="86">
        <f t="shared" ref="G26:M26" si="2">G27+G28+G29</f>
        <v>116.5</v>
      </c>
      <c r="H26" s="86"/>
      <c r="I26" s="86">
        <f t="shared" si="2"/>
        <v>66.83</v>
      </c>
      <c r="J26" s="86"/>
      <c r="K26" s="86">
        <f t="shared" si="2"/>
        <v>0</v>
      </c>
      <c r="L26" s="86"/>
      <c r="M26" s="86">
        <f t="shared" si="2"/>
        <v>0</v>
      </c>
    </row>
    <row r="27" spans="1:15" x14ac:dyDescent="0.25">
      <c r="A27" s="48" t="s">
        <v>25</v>
      </c>
      <c r="B27" s="71" t="s">
        <v>172</v>
      </c>
      <c r="C27" s="55" t="s">
        <v>63</v>
      </c>
      <c r="D27" s="160">
        <v>1</v>
      </c>
      <c r="E27" s="89">
        <v>50.108422321267703</v>
      </c>
      <c r="F27" s="89"/>
      <c r="G27" s="89">
        <v>0</v>
      </c>
      <c r="H27" s="89"/>
      <c r="I27" s="89">
        <v>0</v>
      </c>
      <c r="J27" s="93"/>
      <c r="K27" s="89">
        <v>0</v>
      </c>
      <c r="L27" s="93"/>
      <c r="M27" s="89">
        <v>0</v>
      </c>
    </row>
    <row r="28" spans="1:15" ht="40.5" x14ac:dyDescent="0.25">
      <c r="A28" s="48" t="s">
        <v>26</v>
      </c>
      <c r="B28" s="71" t="s">
        <v>173</v>
      </c>
      <c r="C28" s="55" t="s">
        <v>6</v>
      </c>
      <c r="D28" s="88"/>
      <c r="E28" s="89">
        <v>0</v>
      </c>
      <c r="F28" s="51">
        <v>0.22700000000000001</v>
      </c>
      <c r="G28" s="89">
        <v>116.5</v>
      </c>
      <c r="H28" s="88"/>
      <c r="I28" s="89">
        <v>0</v>
      </c>
      <c r="J28" s="88"/>
      <c r="K28" s="89">
        <v>0</v>
      </c>
      <c r="L28" s="88"/>
      <c r="M28" s="89">
        <v>0</v>
      </c>
    </row>
    <row r="29" spans="1:15" ht="27" x14ac:dyDescent="0.25">
      <c r="A29" s="48" t="s">
        <v>27</v>
      </c>
      <c r="B29" s="71" t="s">
        <v>177</v>
      </c>
      <c r="C29" s="55" t="s">
        <v>63</v>
      </c>
      <c r="D29" s="88"/>
      <c r="E29" s="89">
        <v>0</v>
      </c>
      <c r="F29" s="88"/>
      <c r="G29" s="89">
        <v>0</v>
      </c>
      <c r="H29" s="160">
        <v>1</v>
      </c>
      <c r="I29" s="89">
        <v>66.83</v>
      </c>
      <c r="J29" s="88"/>
      <c r="K29" s="89">
        <v>0</v>
      </c>
      <c r="L29" s="88"/>
      <c r="M29" s="89">
        <v>0</v>
      </c>
    </row>
    <row r="30" spans="1:15" ht="54" x14ac:dyDescent="0.25">
      <c r="A30" s="100">
        <v>2.4</v>
      </c>
      <c r="B30" s="43" t="s">
        <v>255</v>
      </c>
      <c r="C30" s="101" t="s">
        <v>6</v>
      </c>
      <c r="D30" s="46">
        <v>2.65</v>
      </c>
      <c r="E30" s="46">
        <v>227.67</v>
      </c>
      <c r="F30" s="46"/>
      <c r="G30" s="46">
        <v>0</v>
      </c>
      <c r="H30" s="46"/>
      <c r="I30" s="46">
        <v>0</v>
      </c>
      <c r="J30" s="46"/>
      <c r="K30" s="46">
        <v>0</v>
      </c>
      <c r="L30" s="46"/>
      <c r="M30" s="46">
        <v>0</v>
      </c>
    </row>
    <row r="31" spans="1:15" ht="54" x14ac:dyDescent="0.25">
      <c r="A31" s="100">
        <v>2.5</v>
      </c>
      <c r="B31" s="43" t="s">
        <v>256</v>
      </c>
      <c r="C31" s="101" t="s">
        <v>6</v>
      </c>
      <c r="D31" s="106">
        <v>7</v>
      </c>
      <c r="E31" s="46">
        <v>343.09</v>
      </c>
      <c r="F31" s="46"/>
      <c r="G31" s="46">
        <v>0</v>
      </c>
      <c r="H31" s="46"/>
      <c r="I31" s="46">
        <v>0</v>
      </c>
      <c r="J31" s="46"/>
      <c r="K31" s="46">
        <v>0</v>
      </c>
      <c r="L31" s="46"/>
      <c r="M31" s="46">
        <v>0</v>
      </c>
    </row>
    <row r="32" spans="1:15" ht="40.5" x14ac:dyDescent="0.25">
      <c r="A32" s="100">
        <v>2.6</v>
      </c>
      <c r="B32" s="43" t="s">
        <v>78</v>
      </c>
      <c r="C32" s="101" t="s">
        <v>63</v>
      </c>
      <c r="D32" s="106">
        <v>1</v>
      </c>
      <c r="E32" s="46">
        <v>39.186</v>
      </c>
      <c r="F32" s="46"/>
      <c r="G32" s="46">
        <v>0</v>
      </c>
      <c r="H32" s="46"/>
      <c r="I32" s="46">
        <v>0</v>
      </c>
      <c r="J32" s="46"/>
      <c r="K32" s="46">
        <v>0</v>
      </c>
      <c r="L32" s="46"/>
      <c r="M32" s="46">
        <v>0</v>
      </c>
    </row>
    <row r="33" spans="1:13" ht="54" x14ac:dyDescent="0.25">
      <c r="A33" s="100">
        <v>2.7</v>
      </c>
      <c r="B33" s="43" t="s">
        <v>257</v>
      </c>
      <c r="C33" s="101" t="s">
        <v>6</v>
      </c>
      <c r="D33" s="46">
        <v>0.47</v>
      </c>
      <c r="E33" s="46">
        <v>32.479999999999997</v>
      </c>
      <c r="F33" s="46">
        <v>4.3710000000000004</v>
      </c>
      <c r="G33" s="46">
        <v>189.67</v>
      </c>
      <c r="H33" s="106">
        <v>37</v>
      </c>
      <c r="I33" s="46">
        <v>3346.21</v>
      </c>
      <c r="J33" s="46"/>
      <c r="K33" s="46">
        <v>0</v>
      </c>
      <c r="L33" s="46"/>
      <c r="M33" s="46">
        <v>0</v>
      </c>
    </row>
    <row r="34" spans="1:13" ht="27" x14ac:dyDescent="0.25">
      <c r="A34" s="100">
        <v>2.8</v>
      </c>
      <c r="B34" s="43" t="s">
        <v>175</v>
      </c>
      <c r="C34" s="101"/>
      <c r="D34" s="46"/>
      <c r="E34" s="46">
        <f>E35+E36</f>
        <v>8.2899999999999991</v>
      </c>
      <c r="F34" s="46"/>
      <c r="G34" s="46">
        <f t="shared" ref="G34:M34" si="3">G35+G36</f>
        <v>0</v>
      </c>
      <c r="H34" s="46"/>
      <c r="I34" s="46">
        <f t="shared" si="3"/>
        <v>15.200000000000001</v>
      </c>
      <c r="J34" s="46"/>
      <c r="K34" s="46">
        <f t="shared" si="3"/>
        <v>0</v>
      </c>
      <c r="L34" s="46"/>
      <c r="M34" s="46">
        <f t="shared" si="3"/>
        <v>0</v>
      </c>
    </row>
    <row r="35" spans="1:13" ht="40.5" x14ac:dyDescent="0.25">
      <c r="A35" s="48" t="s">
        <v>25</v>
      </c>
      <c r="B35" s="71" t="s">
        <v>174</v>
      </c>
      <c r="C35" s="55" t="s">
        <v>6</v>
      </c>
      <c r="D35" s="107">
        <v>13.7</v>
      </c>
      <c r="E35" s="89">
        <v>8.2899999999999991</v>
      </c>
      <c r="F35" s="89"/>
      <c r="G35" s="89">
        <v>0</v>
      </c>
      <c r="H35" s="89"/>
      <c r="I35" s="89">
        <v>0</v>
      </c>
      <c r="J35" s="93"/>
      <c r="K35" s="89">
        <v>0</v>
      </c>
      <c r="L35" s="93"/>
      <c r="M35" s="89">
        <v>0</v>
      </c>
    </row>
    <row r="36" spans="1:13" ht="20.100000000000001" customHeight="1" x14ac:dyDescent="0.25">
      <c r="A36" s="48" t="s">
        <v>26</v>
      </c>
      <c r="B36" s="71" t="s">
        <v>176</v>
      </c>
      <c r="C36" s="55" t="s">
        <v>6</v>
      </c>
      <c r="D36" s="51"/>
      <c r="E36" s="89">
        <v>0</v>
      </c>
      <c r="F36" s="89"/>
      <c r="G36" s="89">
        <v>0</v>
      </c>
      <c r="H36" s="90">
        <v>14.3</v>
      </c>
      <c r="I36" s="89">
        <v>15.200000000000001</v>
      </c>
      <c r="J36" s="93"/>
      <c r="K36" s="89">
        <v>0</v>
      </c>
      <c r="L36" s="93"/>
      <c r="M36" s="89">
        <v>0</v>
      </c>
    </row>
    <row r="37" spans="1:13" s="80" customFormat="1" ht="27" x14ac:dyDescent="0.25">
      <c r="A37" s="42">
        <v>2.9</v>
      </c>
      <c r="B37" s="43" t="s">
        <v>178</v>
      </c>
      <c r="C37" s="83"/>
      <c r="D37" s="84"/>
      <c r="E37" s="86">
        <f>E38+E39+E40</f>
        <v>0</v>
      </c>
      <c r="F37" s="86"/>
      <c r="G37" s="86">
        <f t="shared" ref="G37:M37" si="4">G38+G39+G40</f>
        <v>565.17489999999998</v>
      </c>
      <c r="H37" s="86"/>
      <c r="I37" s="86">
        <f t="shared" si="4"/>
        <v>84.975000000000009</v>
      </c>
      <c r="J37" s="86"/>
      <c r="K37" s="86">
        <f t="shared" si="4"/>
        <v>0</v>
      </c>
      <c r="L37" s="86"/>
      <c r="M37" s="86">
        <f t="shared" si="4"/>
        <v>459.44490000000002</v>
      </c>
    </row>
    <row r="38" spans="1:13" ht="54" x14ac:dyDescent="0.25">
      <c r="A38" s="48" t="s">
        <v>25</v>
      </c>
      <c r="B38" s="71" t="s">
        <v>258</v>
      </c>
      <c r="C38" s="55" t="s">
        <v>6</v>
      </c>
      <c r="D38" s="51"/>
      <c r="E38" s="89"/>
      <c r="F38" s="90">
        <v>6.6</v>
      </c>
      <c r="G38" s="89">
        <v>565.17489999999998</v>
      </c>
      <c r="H38" s="89"/>
      <c r="I38" s="89">
        <v>0</v>
      </c>
      <c r="J38" s="93"/>
      <c r="K38" s="89">
        <v>0</v>
      </c>
      <c r="L38" s="93"/>
      <c r="M38" s="89">
        <v>0</v>
      </c>
    </row>
    <row r="39" spans="1:13" ht="27" x14ac:dyDescent="0.25">
      <c r="A39" s="48" t="s">
        <v>26</v>
      </c>
      <c r="B39" s="71" t="s">
        <v>219</v>
      </c>
      <c r="C39" s="55" t="s">
        <v>63</v>
      </c>
      <c r="D39" s="88"/>
      <c r="E39" s="89">
        <v>0</v>
      </c>
      <c r="F39" s="88"/>
      <c r="G39" s="89">
        <v>0</v>
      </c>
      <c r="H39" s="160">
        <v>1</v>
      </c>
      <c r="I39" s="89">
        <v>84.975000000000009</v>
      </c>
      <c r="J39" s="88"/>
      <c r="K39" s="89">
        <v>0</v>
      </c>
      <c r="L39" s="88"/>
      <c r="M39" s="89">
        <v>0</v>
      </c>
    </row>
    <row r="40" spans="1:13" ht="54" x14ac:dyDescent="0.25">
      <c r="A40" s="48" t="s">
        <v>27</v>
      </c>
      <c r="B40" s="71" t="s">
        <v>259</v>
      </c>
      <c r="C40" s="55" t="s">
        <v>6</v>
      </c>
      <c r="D40" s="51"/>
      <c r="E40" s="89">
        <v>0</v>
      </c>
      <c r="F40" s="89"/>
      <c r="G40" s="89">
        <v>0</v>
      </c>
      <c r="H40" s="89"/>
      <c r="I40" s="89">
        <v>0</v>
      </c>
      <c r="J40" s="93"/>
      <c r="K40" s="89">
        <v>0</v>
      </c>
      <c r="L40" s="91">
        <v>6.4039999999999999</v>
      </c>
      <c r="M40" s="89">
        <v>459.44490000000002</v>
      </c>
    </row>
    <row r="41" spans="1:13" ht="54" x14ac:dyDescent="0.25">
      <c r="A41" s="103">
        <v>2.1</v>
      </c>
      <c r="B41" s="43" t="s">
        <v>260</v>
      </c>
      <c r="C41" s="101" t="s">
        <v>6</v>
      </c>
      <c r="D41" s="46"/>
      <c r="E41" s="46">
        <v>0</v>
      </c>
      <c r="F41" s="46">
        <v>5.8849999999999998</v>
      </c>
      <c r="G41" s="46">
        <v>254.92</v>
      </c>
      <c r="H41" s="46">
        <v>4.2229999999999999</v>
      </c>
      <c r="I41" s="46">
        <v>183.53</v>
      </c>
      <c r="J41" s="46"/>
      <c r="K41" s="46">
        <v>0</v>
      </c>
      <c r="L41" s="46"/>
      <c r="M41" s="46">
        <v>0</v>
      </c>
    </row>
    <row r="42" spans="1:13" ht="40.5" x14ac:dyDescent="0.25">
      <c r="A42" s="104">
        <v>2.11</v>
      </c>
      <c r="B42" s="43" t="s">
        <v>131</v>
      </c>
      <c r="C42" s="101" t="s">
        <v>6</v>
      </c>
      <c r="D42" s="46"/>
      <c r="E42" s="46">
        <v>0</v>
      </c>
      <c r="F42" s="46"/>
      <c r="G42" s="46">
        <v>0</v>
      </c>
      <c r="H42" s="162">
        <v>0.57199999999999995</v>
      </c>
      <c r="I42" s="46">
        <v>36.119999999999997</v>
      </c>
      <c r="J42" s="46"/>
      <c r="K42" s="46">
        <v>0</v>
      </c>
      <c r="L42" s="46"/>
      <c r="M42" s="46">
        <v>0</v>
      </c>
    </row>
    <row r="43" spans="1:13" ht="54" x14ac:dyDescent="0.25">
      <c r="A43" s="103">
        <v>2.12</v>
      </c>
      <c r="B43" s="43" t="s">
        <v>179</v>
      </c>
      <c r="C43" s="101" t="s">
        <v>63</v>
      </c>
      <c r="D43" s="46"/>
      <c r="E43" s="46">
        <v>0</v>
      </c>
      <c r="F43" s="46"/>
      <c r="G43" s="46">
        <v>0</v>
      </c>
      <c r="H43" s="106">
        <v>1</v>
      </c>
      <c r="I43" s="46">
        <v>25.5</v>
      </c>
      <c r="J43" s="46"/>
      <c r="K43" s="46">
        <v>0</v>
      </c>
      <c r="L43" s="46"/>
      <c r="M43" s="46">
        <v>0</v>
      </c>
    </row>
    <row r="44" spans="1:13" ht="54" x14ac:dyDescent="0.25">
      <c r="A44" s="103">
        <v>2.13</v>
      </c>
      <c r="B44" s="43" t="s">
        <v>261</v>
      </c>
      <c r="C44" s="101" t="s">
        <v>6</v>
      </c>
      <c r="D44" s="46"/>
      <c r="E44" s="46">
        <v>0</v>
      </c>
      <c r="F44" s="46"/>
      <c r="G44" s="46">
        <v>0</v>
      </c>
      <c r="H44" s="46">
        <v>2.3679999999999999</v>
      </c>
      <c r="I44" s="46">
        <v>110.07999999999998</v>
      </c>
      <c r="J44" s="46"/>
      <c r="K44" s="46">
        <v>0</v>
      </c>
      <c r="L44" s="46">
        <v>16.75</v>
      </c>
      <c r="M44" s="46">
        <v>1670.6149</v>
      </c>
    </row>
    <row r="45" spans="1:13" ht="54" x14ac:dyDescent="0.25">
      <c r="A45" s="103">
        <v>2.14</v>
      </c>
      <c r="B45" s="43" t="s">
        <v>262</v>
      </c>
      <c r="C45" s="101" t="s">
        <v>6</v>
      </c>
      <c r="D45" s="46"/>
      <c r="E45" s="46">
        <v>0</v>
      </c>
      <c r="F45" s="46"/>
      <c r="G45" s="46">
        <v>0</v>
      </c>
      <c r="H45" s="106">
        <v>30</v>
      </c>
      <c r="I45" s="46">
        <v>2992.2479999999996</v>
      </c>
      <c r="J45" s="46"/>
      <c r="K45" s="46">
        <v>0</v>
      </c>
      <c r="L45" s="46"/>
      <c r="M45" s="46">
        <v>0</v>
      </c>
    </row>
    <row r="46" spans="1:13" ht="54" x14ac:dyDescent="0.25">
      <c r="A46" s="103">
        <v>2.15</v>
      </c>
      <c r="B46" s="43" t="s">
        <v>263</v>
      </c>
      <c r="C46" s="101" t="s">
        <v>6</v>
      </c>
      <c r="D46" s="46"/>
      <c r="E46" s="46">
        <v>0</v>
      </c>
      <c r="F46" s="46"/>
      <c r="G46" s="46">
        <v>0</v>
      </c>
      <c r="H46" s="106">
        <v>10</v>
      </c>
      <c r="I46" s="46">
        <v>1496.124</v>
      </c>
      <c r="J46" s="106">
        <v>10</v>
      </c>
      <c r="K46" s="46">
        <v>1496.124</v>
      </c>
      <c r="L46" s="46"/>
      <c r="M46" s="46">
        <v>0</v>
      </c>
    </row>
    <row r="47" spans="1:13" ht="54" x14ac:dyDescent="0.25">
      <c r="A47" s="103">
        <v>2.16</v>
      </c>
      <c r="B47" s="43" t="s">
        <v>264</v>
      </c>
      <c r="C47" s="101" t="s">
        <v>6</v>
      </c>
      <c r="D47" s="46"/>
      <c r="E47" s="46">
        <v>0</v>
      </c>
      <c r="F47" s="46"/>
      <c r="G47" s="46">
        <v>0</v>
      </c>
      <c r="H47" s="46"/>
      <c r="I47" s="46">
        <v>0</v>
      </c>
      <c r="J47" s="46">
        <v>12.054</v>
      </c>
      <c r="K47" s="46">
        <v>519.42999999999995</v>
      </c>
      <c r="L47" s="46"/>
      <c r="M47" s="46">
        <v>0</v>
      </c>
    </row>
    <row r="48" spans="1:13" ht="54" x14ac:dyDescent="0.25">
      <c r="A48" s="103">
        <v>2.17</v>
      </c>
      <c r="B48" s="43" t="s">
        <v>265</v>
      </c>
      <c r="C48" s="101" t="s">
        <v>6</v>
      </c>
      <c r="D48" s="46"/>
      <c r="E48" s="46">
        <v>0</v>
      </c>
      <c r="F48" s="46"/>
      <c r="G48" s="46">
        <v>0</v>
      </c>
      <c r="H48" s="46"/>
      <c r="I48" s="46">
        <v>0</v>
      </c>
      <c r="J48" s="106">
        <v>50</v>
      </c>
      <c r="K48" s="46">
        <v>9087.119999999999</v>
      </c>
      <c r="L48" s="46"/>
      <c r="M48" s="46">
        <v>0</v>
      </c>
    </row>
    <row r="49" spans="1:13" ht="54" x14ac:dyDescent="0.25">
      <c r="A49" s="103">
        <v>2.1800000000000002</v>
      </c>
      <c r="B49" s="43" t="s">
        <v>266</v>
      </c>
      <c r="C49" s="101" t="s">
        <v>6</v>
      </c>
      <c r="D49" s="46"/>
      <c r="E49" s="46">
        <v>0</v>
      </c>
      <c r="F49" s="46"/>
      <c r="G49" s="46">
        <v>0</v>
      </c>
      <c r="H49" s="46"/>
      <c r="I49" s="46">
        <v>0</v>
      </c>
      <c r="J49" s="161">
        <v>26.4</v>
      </c>
      <c r="K49" s="46">
        <v>2121.5</v>
      </c>
      <c r="L49" s="46"/>
      <c r="M49" s="46">
        <v>0</v>
      </c>
    </row>
    <row r="50" spans="1:13" ht="54" x14ac:dyDescent="0.25">
      <c r="A50" s="103">
        <v>2.19</v>
      </c>
      <c r="B50" s="43" t="s">
        <v>267</v>
      </c>
      <c r="C50" s="101" t="s">
        <v>6</v>
      </c>
      <c r="D50" s="46"/>
      <c r="E50" s="46">
        <v>0</v>
      </c>
      <c r="F50" s="46"/>
      <c r="G50" s="46">
        <v>0</v>
      </c>
      <c r="H50" s="46"/>
      <c r="I50" s="46">
        <v>0</v>
      </c>
      <c r="J50" s="46"/>
      <c r="K50" s="46">
        <v>0</v>
      </c>
      <c r="L50" s="46">
        <v>33.666666666666664</v>
      </c>
      <c r="M50" s="46">
        <v>6822.4669999999996</v>
      </c>
    </row>
    <row r="51" spans="1:13" ht="54" x14ac:dyDescent="0.25">
      <c r="A51" s="103">
        <v>2.2000000000000002</v>
      </c>
      <c r="B51" s="43" t="s">
        <v>268</v>
      </c>
      <c r="C51" s="101" t="s">
        <v>6</v>
      </c>
      <c r="D51" s="46"/>
      <c r="E51" s="46">
        <v>0</v>
      </c>
      <c r="F51" s="46"/>
      <c r="G51" s="46">
        <v>0</v>
      </c>
      <c r="H51" s="46"/>
      <c r="I51" s="46">
        <v>0</v>
      </c>
      <c r="J51" s="46"/>
      <c r="K51" s="46">
        <v>0</v>
      </c>
      <c r="L51" s="161">
        <v>17.7</v>
      </c>
      <c r="M51" s="46">
        <v>2464.8059429785485</v>
      </c>
    </row>
    <row r="52" spans="1:13" ht="54" x14ac:dyDescent="0.25">
      <c r="A52" s="103">
        <v>2.21</v>
      </c>
      <c r="B52" s="43" t="s">
        <v>224</v>
      </c>
      <c r="C52" s="101"/>
      <c r="D52" s="46"/>
      <c r="E52" s="46">
        <v>166.59700000000001</v>
      </c>
      <c r="F52" s="46"/>
      <c r="G52" s="46">
        <v>298.37638721649301</v>
      </c>
      <c r="H52" s="46"/>
      <c r="I52" s="46">
        <v>145.04376960689501</v>
      </c>
      <c r="J52" s="46"/>
      <c r="K52" s="46">
        <v>170.9</v>
      </c>
      <c r="L52" s="46"/>
      <c r="M52" s="46">
        <v>196.2</v>
      </c>
    </row>
    <row r="53" spans="1:13" ht="77.25" customHeight="1" x14ac:dyDescent="0.25">
      <c r="A53" s="35">
        <v>3</v>
      </c>
      <c r="B53" s="36" t="s">
        <v>64</v>
      </c>
      <c r="C53" s="37"/>
      <c r="D53" s="105"/>
      <c r="E53" s="98">
        <f>E54+E77+E83</f>
        <v>942.19939895331049</v>
      </c>
      <c r="F53" s="98"/>
      <c r="G53" s="98">
        <f t="shared" ref="G53:M53" si="5">G54+G77+G83</f>
        <v>496.34199999999998</v>
      </c>
      <c r="H53" s="98"/>
      <c r="I53" s="98">
        <f t="shared" si="5"/>
        <v>528.59999999999991</v>
      </c>
      <c r="J53" s="98"/>
      <c r="K53" s="98">
        <f t="shared" si="5"/>
        <v>629.16</v>
      </c>
      <c r="L53" s="98"/>
      <c r="M53" s="98">
        <f t="shared" si="5"/>
        <v>2303.2169999999996</v>
      </c>
    </row>
    <row r="54" spans="1:13" ht="20.100000000000001" customHeight="1" x14ac:dyDescent="0.25">
      <c r="A54" s="100">
        <v>3.1</v>
      </c>
      <c r="B54" s="43" t="s">
        <v>65</v>
      </c>
      <c r="C54" s="44"/>
      <c r="D54" s="106"/>
      <c r="E54" s="46">
        <f>SUM(E55:E76)</f>
        <v>869.86190000000011</v>
      </c>
      <c r="F54" s="46"/>
      <c r="G54" s="46">
        <f t="shared" ref="G54:M54" si="6">SUM(G55:G76)</f>
        <v>360.60199999999998</v>
      </c>
      <c r="H54" s="46"/>
      <c r="I54" s="46">
        <f t="shared" si="6"/>
        <v>442.69999999999993</v>
      </c>
      <c r="J54" s="46"/>
      <c r="K54" s="46">
        <f t="shared" si="6"/>
        <v>629.16</v>
      </c>
      <c r="L54" s="46"/>
      <c r="M54" s="46">
        <f t="shared" si="6"/>
        <v>2303.2169999999996</v>
      </c>
    </row>
    <row r="55" spans="1:13" ht="20.100000000000001" customHeight="1" x14ac:dyDescent="0.25">
      <c r="A55" s="48" t="s">
        <v>25</v>
      </c>
      <c r="B55" s="71" t="s">
        <v>66</v>
      </c>
      <c r="C55" s="55" t="s">
        <v>71</v>
      </c>
      <c r="D55" s="160">
        <v>1</v>
      </c>
      <c r="E55" s="51">
        <v>746.10490000000004</v>
      </c>
      <c r="F55" s="160"/>
      <c r="G55" s="51">
        <v>0</v>
      </c>
      <c r="H55" s="160"/>
      <c r="I55" s="51">
        <v>0</v>
      </c>
      <c r="J55" s="160"/>
      <c r="K55" s="51">
        <v>0</v>
      </c>
      <c r="L55" s="160"/>
      <c r="M55" s="51">
        <v>0</v>
      </c>
    </row>
    <row r="56" spans="1:13" ht="20.100000000000001" customHeight="1" x14ac:dyDescent="0.25">
      <c r="A56" s="48" t="s">
        <v>26</v>
      </c>
      <c r="B56" s="71" t="s">
        <v>67</v>
      </c>
      <c r="C56" s="55" t="s">
        <v>71</v>
      </c>
      <c r="D56" s="160">
        <v>1</v>
      </c>
      <c r="E56" s="51">
        <v>79.516999999999996</v>
      </c>
      <c r="F56" s="160"/>
      <c r="G56" s="51">
        <v>0</v>
      </c>
      <c r="H56" s="160"/>
      <c r="I56" s="51">
        <v>0</v>
      </c>
      <c r="J56" s="160"/>
      <c r="K56" s="51">
        <v>0</v>
      </c>
      <c r="L56" s="160"/>
      <c r="M56" s="51">
        <v>0</v>
      </c>
    </row>
    <row r="57" spans="1:13" ht="20.100000000000001" customHeight="1" x14ac:dyDescent="0.25">
      <c r="A57" s="48" t="s">
        <v>27</v>
      </c>
      <c r="B57" s="71" t="s">
        <v>68</v>
      </c>
      <c r="C57" s="55" t="s">
        <v>71</v>
      </c>
      <c r="D57" s="160">
        <v>1</v>
      </c>
      <c r="E57" s="51">
        <v>44.24</v>
      </c>
      <c r="F57" s="160"/>
      <c r="G57" s="51">
        <v>0</v>
      </c>
      <c r="H57" s="160"/>
      <c r="I57" s="51">
        <v>0</v>
      </c>
      <c r="J57" s="160"/>
      <c r="K57" s="51">
        <v>0</v>
      </c>
      <c r="L57" s="160"/>
      <c r="M57" s="51">
        <v>0</v>
      </c>
    </row>
    <row r="58" spans="1:13" ht="20.100000000000001" customHeight="1" x14ac:dyDescent="0.25">
      <c r="A58" s="48" t="s">
        <v>36</v>
      </c>
      <c r="B58" s="71" t="s">
        <v>96</v>
      </c>
      <c r="C58" s="55" t="s">
        <v>71</v>
      </c>
      <c r="D58" s="160"/>
      <c r="E58" s="51">
        <v>0</v>
      </c>
      <c r="F58" s="160">
        <v>1</v>
      </c>
      <c r="G58" s="51">
        <v>106.273</v>
      </c>
      <c r="H58" s="160"/>
      <c r="I58" s="51">
        <v>0</v>
      </c>
      <c r="J58" s="160"/>
      <c r="K58" s="51">
        <v>0</v>
      </c>
      <c r="L58" s="160"/>
      <c r="M58" s="51">
        <v>0</v>
      </c>
    </row>
    <row r="59" spans="1:13" ht="20.100000000000001" customHeight="1" x14ac:dyDescent="0.25">
      <c r="A59" s="48" t="s">
        <v>94</v>
      </c>
      <c r="B59" s="71" t="s">
        <v>97</v>
      </c>
      <c r="C59" s="55" t="s">
        <v>71</v>
      </c>
      <c r="D59" s="160"/>
      <c r="E59" s="51">
        <v>0</v>
      </c>
      <c r="F59" s="160">
        <v>1</v>
      </c>
      <c r="G59" s="51">
        <v>106.45699999999998</v>
      </c>
      <c r="H59" s="160"/>
      <c r="I59" s="51">
        <v>0</v>
      </c>
      <c r="J59" s="160"/>
      <c r="K59" s="51">
        <v>0</v>
      </c>
      <c r="L59" s="160"/>
      <c r="M59" s="51">
        <v>0</v>
      </c>
    </row>
    <row r="60" spans="1:13" ht="20.100000000000001" customHeight="1" x14ac:dyDescent="0.25">
      <c r="A60" s="48" t="s">
        <v>95</v>
      </c>
      <c r="B60" s="71" t="s">
        <v>98</v>
      </c>
      <c r="C60" s="55" t="s">
        <v>71</v>
      </c>
      <c r="D60" s="160"/>
      <c r="E60" s="51">
        <v>0</v>
      </c>
      <c r="F60" s="160">
        <v>1</v>
      </c>
      <c r="G60" s="51">
        <v>147.87200000000001</v>
      </c>
      <c r="H60" s="160"/>
      <c r="I60" s="51">
        <v>0</v>
      </c>
      <c r="J60" s="160"/>
      <c r="K60" s="51">
        <v>0</v>
      </c>
      <c r="L60" s="160"/>
      <c r="M60" s="51">
        <v>0</v>
      </c>
    </row>
    <row r="61" spans="1:13" ht="20.100000000000001" customHeight="1" x14ac:dyDescent="0.25">
      <c r="A61" s="48" t="s">
        <v>102</v>
      </c>
      <c r="B61" s="71" t="s">
        <v>144</v>
      </c>
      <c r="C61" s="55" t="s">
        <v>71</v>
      </c>
      <c r="D61" s="160"/>
      <c r="E61" s="51">
        <v>0</v>
      </c>
      <c r="F61" s="160"/>
      <c r="G61" s="51">
        <v>0</v>
      </c>
      <c r="H61" s="160">
        <v>1</v>
      </c>
      <c r="I61" s="51">
        <v>118.4</v>
      </c>
      <c r="J61" s="160"/>
      <c r="K61" s="51">
        <v>0</v>
      </c>
      <c r="L61" s="160"/>
      <c r="M61" s="51">
        <v>0</v>
      </c>
    </row>
    <row r="62" spans="1:13" ht="20.100000000000001" customHeight="1" x14ac:dyDescent="0.25">
      <c r="A62" s="48" t="s">
        <v>133</v>
      </c>
      <c r="B62" s="71" t="s">
        <v>147</v>
      </c>
      <c r="C62" s="55" t="s">
        <v>71</v>
      </c>
      <c r="D62" s="160"/>
      <c r="E62" s="51">
        <v>0</v>
      </c>
      <c r="F62" s="160"/>
      <c r="G62" s="51">
        <v>0</v>
      </c>
      <c r="H62" s="160">
        <v>1</v>
      </c>
      <c r="I62" s="51">
        <v>96.8</v>
      </c>
      <c r="J62" s="160"/>
      <c r="K62" s="51">
        <v>0</v>
      </c>
      <c r="L62" s="160"/>
      <c r="M62" s="51">
        <v>0</v>
      </c>
    </row>
    <row r="63" spans="1:13" ht="20.100000000000001" customHeight="1" x14ac:dyDescent="0.25">
      <c r="A63" s="48" t="s">
        <v>134</v>
      </c>
      <c r="B63" s="71" t="s">
        <v>165</v>
      </c>
      <c r="C63" s="55" t="s">
        <v>71</v>
      </c>
      <c r="D63" s="160"/>
      <c r="E63" s="51">
        <v>0</v>
      </c>
      <c r="F63" s="160"/>
      <c r="G63" s="51">
        <v>0</v>
      </c>
      <c r="H63" s="160">
        <v>1</v>
      </c>
      <c r="I63" s="51">
        <v>122.6</v>
      </c>
      <c r="J63" s="160"/>
      <c r="K63" s="51">
        <v>0</v>
      </c>
      <c r="L63" s="160"/>
      <c r="M63" s="51">
        <v>0</v>
      </c>
    </row>
    <row r="64" spans="1:13" ht="20.100000000000001" customHeight="1" x14ac:dyDescent="0.25">
      <c r="A64" s="48" t="s">
        <v>135</v>
      </c>
      <c r="B64" s="71" t="s">
        <v>148</v>
      </c>
      <c r="C64" s="55" t="s">
        <v>71</v>
      </c>
      <c r="D64" s="160"/>
      <c r="E64" s="51">
        <v>0</v>
      </c>
      <c r="F64" s="160"/>
      <c r="G64" s="51">
        <v>0</v>
      </c>
      <c r="H64" s="160">
        <v>1</v>
      </c>
      <c r="I64" s="51">
        <v>104.9</v>
      </c>
      <c r="J64" s="160"/>
      <c r="K64" s="51">
        <v>0</v>
      </c>
      <c r="L64" s="160"/>
      <c r="M64" s="51">
        <v>0</v>
      </c>
    </row>
    <row r="65" spans="1:13" ht="20.100000000000001" customHeight="1" x14ac:dyDescent="0.25">
      <c r="A65" s="48" t="s">
        <v>136</v>
      </c>
      <c r="B65" s="71" t="s">
        <v>149</v>
      </c>
      <c r="C65" s="55" t="s">
        <v>71</v>
      </c>
      <c r="D65" s="160"/>
      <c r="E65" s="51">
        <v>0</v>
      </c>
      <c r="F65" s="160"/>
      <c r="G65" s="51">
        <v>0</v>
      </c>
      <c r="H65" s="160"/>
      <c r="I65" s="51">
        <v>0</v>
      </c>
      <c r="J65" s="160">
        <v>1</v>
      </c>
      <c r="K65" s="51">
        <v>162.54</v>
      </c>
      <c r="L65" s="160"/>
      <c r="M65" s="51">
        <v>0</v>
      </c>
    </row>
    <row r="66" spans="1:13" ht="20.100000000000001" customHeight="1" x14ac:dyDescent="0.25">
      <c r="A66" s="48" t="s">
        <v>137</v>
      </c>
      <c r="B66" s="71" t="s">
        <v>150</v>
      </c>
      <c r="C66" s="55" t="s">
        <v>71</v>
      </c>
      <c r="D66" s="160"/>
      <c r="E66" s="51">
        <v>0</v>
      </c>
      <c r="F66" s="160"/>
      <c r="G66" s="51">
        <v>0</v>
      </c>
      <c r="H66" s="160"/>
      <c r="I66" s="51">
        <v>0</v>
      </c>
      <c r="J66" s="160">
        <v>1</v>
      </c>
      <c r="K66" s="51">
        <v>184</v>
      </c>
      <c r="L66" s="160"/>
      <c r="M66" s="51">
        <v>0</v>
      </c>
    </row>
    <row r="67" spans="1:13" ht="20.100000000000001" customHeight="1" x14ac:dyDescent="0.25">
      <c r="A67" s="48" t="s">
        <v>145</v>
      </c>
      <c r="B67" s="71" t="s">
        <v>151</v>
      </c>
      <c r="C67" s="55" t="s">
        <v>71</v>
      </c>
      <c r="D67" s="160"/>
      <c r="E67" s="51">
        <v>0</v>
      </c>
      <c r="F67" s="160"/>
      <c r="G67" s="51">
        <v>0</v>
      </c>
      <c r="H67" s="160"/>
      <c r="I67" s="51">
        <v>0</v>
      </c>
      <c r="J67" s="160">
        <v>1</v>
      </c>
      <c r="K67" s="51">
        <v>72.099999999999994</v>
      </c>
      <c r="L67" s="160"/>
      <c r="M67" s="51">
        <v>0</v>
      </c>
    </row>
    <row r="68" spans="1:13" ht="20.100000000000001" customHeight="1" x14ac:dyDescent="0.25">
      <c r="A68" s="48" t="s">
        <v>146</v>
      </c>
      <c r="B68" s="71" t="s">
        <v>152</v>
      </c>
      <c r="C68" s="55" t="s">
        <v>71</v>
      </c>
      <c r="D68" s="160"/>
      <c r="E68" s="51">
        <v>0</v>
      </c>
      <c r="F68" s="160"/>
      <c r="G68" s="51">
        <v>0</v>
      </c>
      <c r="H68" s="160"/>
      <c r="I68" s="51">
        <v>0</v>
      </c>
      <c r="J68" s="160">
        <v>1</v>
      </c>
      <c r="K68" s="51">
        <v>116.12</v>
      </c>
      <c r="L68" s="160"/>
      <c r="M68" s="51">
        <v>0</v>
      </c>
    </row>
    <row r="69" spans="1:13" ht="20.100000000000001" customHeight="1" x14ac:dyDescent="0.25">
      <c r="A69" s="48" t="s">
        <v>161</v>
      </c>
      <c r="B69" s="71" t="s">
        <v>153</v>
      </c>
      <c r="C69" s="55" t="s">
        <v>71</v>
      </c>
      <c r="D69" s="160"/>
      <c r="E69" s="51">
        <v>0</v>
      </c>
      <c r="F69" s="160"/>
      <c r="G69" s="51">
        <v>0</v>
      </c>
      <c r="H69" s="160"/>
      <c r="I69" s="51">
        <v>0</v>
      </c>
      <c r="J69" s="160">
        <v>1</v>
      </c>
      <c r="K69" s="51">
        <v>94.4</v>
      </c>
      <c r="L69" s="160"/>
      <c r="M69" s="51">
        <v>0</v>
      </c>
    </row>
    <row r="70" spans="1:13" ht="20.100000000000001" customHeight="1" x14ac:dyDescent="0.25">
      <c r="A70" s="48" t="s">
        <v>162</v>
      </c>
      <c r="B70" s="71" t="s">
        <v>154</v>
      </c>
      <c r="C70" s="55" t="s">
        <v>71</v>
      </c>
      <c r="D70" s="160"/>
      <c r="E70" s="51">
        <v>0</v>
      </c>
      <c r="F70" s="160"/>
      <c r="G70" s="51">
        <v>0</v>
      </c>
      <c r="H70" s="160"/>
      <c r="I70" s="51">
        <v>0</v>
      </c>
      <c r="J70" s="160"/>
      <c r="K70" s="51">
        <v>0</v>
      </c>
      <c r="L70" s="160">
        <v>1</v>
      </c>
      <c r="M70" s="51">
        <v>589.67999999999995</v>
      </c>
    </row>
    <row r="71" spans="1:13" ht="20.100000000000001" customHeight="1" x14ac:dyDescent="0.25">
      <c r="A71" s="48" t="s">
        <v>163</v>
      </c>
      <c r="B71" s="71" t="s">
        <v>155</v>
      </c>
      <c r="C71" s="55" t="s">
        <v>71</v>
      </c>
      <c r="D71" s="160"/>
      <c r="E71" s="51">
        <v>0</v>
      </c>
      <c r="F71" s="160"/>
      <c r="G71" s="51">
        <v>0</v>
      </c>
      <c r="H71" s="160"/>
      <c r="I71" s="51">
        <v>0</v>
      </c>
      <c r="J71" s="160"/>
      <c r="K71" s="51">
        <v>0</v>
      </c>
      <c r="L71" s="160">
        <v>1</v>
      </c>
      <c r="M71" s="51">
        <v>1198.26</v>
      </c>
    </row>
    <row r="72" spans="1:13" ht="20.100000000000001" customHeight="1" x14ac:dyDescent="0.25">
      <c r="A72" s="48" t="s">
        <v>164</v>
      </c>
      <c r="B72" s="71" t="s">
        <v>156</v>
      </c>
      <c r="C72" s="55" t="s">
        <v>71</v>
      </c>
      <c r="D72" s="160"/>
      <c r="E72" s="51">
        <v>0</v>
      </c>
      <c r="F72" s="160"/>
      <c r="G72" s="51">
        <v>0</v>
      </c>
      <c r="H72" s="160"/>
      <c r="I72" s="51">
        <v>0</v>
      </c>
      <c r="J72" s="160"/>
      <c r="K72" s="51">
        <v>0</v>
      </c>
      <c r="L72" s="160">
        <v>1</v>
      </c>
      <c r="M72" s="51">
        <v>118.45699999999999</v>
      </c>
    </row>
    <row r="73" spans="1:13" ht="20.100000000000001" customHeight="1" x14ac:dyDescent="0.25">
      <c r="A73" s="48" t="s">
        <v>166</v>
      </c>
      <c r="B73" s="71" t="s">
        <v>157</v>
      </c>
      <c r="C73" s="55" t="s">
        <v>71</v>
      </c>
      <c r="D73" s="160"/>
      <c r="E73" s="51">
        <v>0</v>
      </c>
      <c r="F73" s="160"/>
      <c r="G73" s="51">
        <v>0</v>
      </c>
      <c r="H73" s="160"/>
      <c r="I73" s="51">
        <v>0</v>
      </c>
      <c r="J73" s="160"/>
      <c r="K73" s="51">
        <v>0</v>
      </c>
      <c r="L73" s="160">
        <v>1</v>
      </c>
      <c r="M73" s="51">
        <v>76.400000000000006</v>
      </c>
    </row>
    <row r="74" spans="1:13" ht="20.100000000000001" customHeight="1" x14ac:dyDescent="0.25">
      <c r="A74" s="48" t="s">
        <v>167</v>
      </c>
      <c r="B74" s="71" t="s">
        <v>158</v>
      </c>
      <c r="C74" s="55" t="s">
        <v>71</v>
      </c>
      <c r="D74" s="160"/>
      <c r="E74" s="51">
        <v>0</v>
      </c>
      <c r="F74" s="160"/>
      <c r="G74" s="51">
        <v>0</v>
      </c>
      <c r="H74" s="160"/>
      <c r="I74" s="51">
        <v>0</v>
      </c>
      <c r="J74" s="160"/>
      <c r="K74" s="51">
        <v>0</v>
      </c>
      <c r="L74" s="160">
        <v>1</v>
      </c>
      <c r="M74" s="51">
        <v>98.2</v>
      </c>
    </row>
    <row r="75" spans="1:13" ht="20.100000000000001" customHeight="1" x14ac:dyDescent="0.25">
      <c r="A75" s="48" t="s">
        <v>168</v>
      </c>
      <c r="B75" s="71" t="s">
        <v>159</v>
      </c>
      <c r="C75" s="55" t="s">
        <v>71</v>
      </c>
      <c r="D75" s="160"/>
      <c r="E75" s="51">
        <v>0</v>
      </c>
      <c r="F75" s="160"/>
      <c r="G75" s="51">
        <v>0</v>
      </c>
      <c r="H75" s="160"/>
      <c r="I75" s="51">
        <v>0</v>
      </c>
      <c r="J75" s="160"/>
      <c r="K75" s="51">
        <v>0</v>
      </c>
      <c r="L75" s="160">
        <v>1</v>
      </c>
      <c r="M75" s="51">
        <v>112.5</v>
      </c>
    </row>
    <row r="76" spans="1:13" ht="20.100000000000001" customHeight="1" x14ac:dyDescent="0.25">
      <c r="A76" s="48" t="s">
        <v>169</v>
      </c>
      <c r="B76" s="71" t="s">
        <v>160</v>
      </c>
      <c r="C76" s="55" t="s">
        <v>71</v>
      </c>
      <c r="D76" s="160"/>
      <c r="E76" s="51">
        <v>0</v>
      </c>
      <c r="F76" s="160"/>
      <c r="G76" s="51">
        <v>0</v>
      </c>
      <c r="H76" s="160"/>
      <c r="I76" s="51">
        <v>0</v>
      </c>
      <c r="J76" s="160"/>
      <c r="K76" s="51">
        <v>0</v>
      </c>
      <c r="L76" s="160">
        <v>1</v>
      </c>
      <c r="M76" s="51">
        <v>109.72</v>
      </c>
    </row>
    <row r="77" spans="1:13" ht="20.100000000000001" customHeight="1" x14ac:dyDescent="0.25">
      <c r="A77" s="100">
        <v>3.2</v>
      </c>
      <c r="B77" s="43" t="s">
        <v>69</v>
      </c>
      <c r="C77" s="44"/>
      <c r="D77" s="106"/>
      <c r="E77" s="46">
        <f>SUM(E78:E82)</f>
        <v>62.736884747251594</v>
      </c>
      <c r="F77" s="46"/>
      <c r="G77" s="46">
        <f t="shared" ref="G77:M77" si="7">SUM(G78:G82)</f>
        <v>108</v>
      </c>
      <c r="H77" s="46"/>
      <c r="I77" s="46">
        <f t="shared" si="7"/>
        <v>48.2</v>
      </c>
      <c r="J77" s="46"/>
      <c r="K77" s="46">
        <f t="shared" si="7"/>
        <v>0</v>
      </c>
      <c r="L77" s="46"/>
      <c r="M77" s="46">
        <f t="shared" si="7"/>
        <v>0</v>
      </c>
    </row>
    <row r="78" spans="1:13" ht="20.100000000000001" customHeight="1" x14ac:dyDescent="0.25">
      <c r="A78" s="48" t="s">
        <v>25</v>
      </c>
      <c r="B78" s="71" t="s">
        <v>70</v>
      </c>
      <c r="C78" s="55" t="s">
        <v>71</v>
      </c>
      <c r="D78" s="160">
        <v>1</v>
      </c>
      <c r="E78" s="51">
        <v>62.736884747251594</v>
      </c>
      <c r="F78" s="160"/>
      <c r="G78" s="51">
        <v>0</v>
      </c>
      <c r="H78" s="160"/>
      <c r="I78" s="51">
        <v>0</v>
      </c>
      <c r="J78" s="160"/>
      <c r="K78" s="51">
        <v>0</v>
      </c>
      <c r="L78" s="160"/>
      <c r="M78" s="51">
        <v>0</v>
      </c>
    </row>
    <row r="79" spans="1:13" ht="20.100000000000001" customHeight="1" x14ac:dyDescent="0.25">
      <c r="A79" s="48" t="s">
        <v>26</v>
      </c>
      <c r="B79" s="71" t="s">
        <v>99</v>
      </c>
      <c r="C79" s="55" t="s">
        <v>71</v>
      </c>
      <c r="D79" s="160"/>
      <c r="E79" s="51">
        <v>0</v>
      </c>
      <c r="F79" s="160">
        <v>1</v>
      </c>
      <c r="G79" s="51">
        <v>48.2</v>
      </c>
      <c r="H79" s="160"/>
      <c r="I79" s="51">
        <v>0</v>
      </c>
      <c r="J79" s="160"/>
      <c r="K79" s="51">
        <v>0</v>
      </c>
      <c r="L79" s="160"/>
      <c r="M79" s="51">
        <v>0</v>
      </c>
    </row>
    <row r="80" spans="1:13" ht="20.100000000000001" customHeight="1" x14ac:dyDescent="0.25">
      <c r="A80" s="48" t="s">
        <v>27</v>
      </c>
      <c r="B80" s="71" t="s">
        <v>100</v>
      </c>
      <c r="C80" s="55" t="s">
        <v>71</v>
      </c>
      <c r="D80" s="160"/>
      <c r="E80" s="51">
        <v>0</v>
      </c>
      <c r="F80" s="160">
        <v>1</v>
      </c>
      <c r="G80" s="51">
        <v>25.5</v>
      </c>
      <c r="H80" s="160"/>
      <c r="I80" s="51">
        <v>0</v>
      </c>
      <c r="J80" s="160"/>
      <c r="K80" s="51">
        <v>0</v>
      </c>
      <c r="L80" s="160"/>
      <c r="M80" s="51">
        <v>0</v>
      </c>
    </row>
    <row r="81" spans="1:15" ht="20.100000000000001" customHeight="1" x14ac:dyDescent="0.25">
      <c r="A81" s="48" t="s">
        <v>36</v>
      </c>
      <c r="B81" s="71" t="s">
        <v>101</v>
      </c>
      <c r="C81" s="55" t="s">
        <v>71</v>
      </c>
      <c r="D81" s="160"/>
      <c r="E81" s="51">
        <v>0</v>
      </c>
      <c r="F81" s="160">
        <v>1</v>
      </c>
      <c r="G81" s="51">
        <v>34.299999999999997</v>
      </c>
      <c r="H81" s="160"/>
      <c r="I81" s="51">
        <v>0</v>
      </c>
      <c r="J81" s="160"/>
      <c r="K81" s="51">
        <v>0</v>
      </c>
      <c r="L81" s="160"/>
      <c r="M81" s="51">
        <v>0</v>
      </c>
    </row>
    <row r="82" spans="1:15" ht="20.100000000000001" customHeight="1" x14ac:dyDescent="0.25">
      <c r="A82" s="48" t="s">
        <v>94</v>
      </c>
      <c r="B82" s="71" t="s">
        <v>132</v>
      </c>
      <c r="C82" s="55" t="s">
        <v>71</v>
      </c>
      <c r="D82" s="160"/>
      <c r="E82" s="51">
        <v>0</v>
      </c>
      <c r="F82" s="160"/>
      <c r="G82" s="51">
        <v>0</v>
      </c>
      <c r="H82" s="160">
        <v>1</v>
      </c>
      <c r="I82" s="51">
        <v>48.2</v>
      </c>
      <c r="J82" s="160"/>
      <c r="K82" s="51">
        <v>0</v>
      </c>
      <c r="L82" s="160"/>
      <c r="M82" s="51">
        <v>0</v>
      </c>
    </row>
    <row r="83" spans="1:15" ht="27" x14ac:dyDescent="0.25">
      <c r="A83" s="100">
        <v>3.3</v>
      </c>
      <c r="B83" s="43" t="s">
        <v>72</v>
      </c>
      <c r="C83" s="101"/>
      <c r="D83" s="106"/>
      <c r="E83" s="46">
        <f>SUM(E84:E94)</f>
        <v>9.6006142060588306</v>
      </c>
      <c r="F83" s="46"/>
      <c r="G83" s="46">
        <f t="shared" ref="G83:M83" si="8">SUM(G84:G94)</f>
        <v>27.740000000000002</v>
      </c>
      <c r="H83" s="46"/>
      <c r="I83" s="46">
        <f t="shared" si="8"/>
        <v>37.700000000000003</v>
      </c>
      <c r="J83" s="46"/>
      <c r="K83" s="46">
        <f t="shared" si="8"/>
        <v>0</v>
      </c>
      <c r="L83" s="46"/>
      <c r="M83" s="46">
        <f t="shared" si="8"/>
        <v>0</v>
      </c>
    </row>
    <row r="84" spans="1:15" ht="27" x14ac:dyDescent="0.25">
      <c r="A84" s="48" t="s">
        <v>25</v>
      </c>
      <c r="B84" s="71" t="s">
        <v>103</v>
      </c>
      <c r="C84" s="55" t="s">
        <v>71</v>
      </c>
      <c r="D84" s="160">
        <v>1</v>
      </c>
      <c r="E84" s="51">
        <v>9.6006142060588306</v>
      </c>
      <c r="F84" s="160"/>
      <c r="G84" s="51">
        <v>0</v>
      </c>
      <c r="H84" s="160"/>
      <c r="I84" s="51">
        <v>0</v>
      </c>
      <c r="J84" s="160"/>
      <c r="K84" s="51">
        <v>0</v>
      </c>
      <c r="L84" s="160"/>
      <c r="M84" s="51">
        <v>0</v>
      </c>
    </row>
    <row r="85" spans="1:15" ht="27" x14ac:dyDescent="0.25">
      <c r="A85" s="48" t="s">
        <v>26</v>
      </c>
      <c r="B85" s="71" t="s">
        <v>104</v>
      </c>
      <c r="C85" s="55" t="s">
        <v>71</v>
      </c>
      <c r="D85" s="160"/>
      <c r="E85" s="51">
        <v>0</v>
      </c>
      <c r="F85" s="160">
        <v>1</v>
      </c>
      <c r="G85" s="51">
        <v>5.32</v>
      </c>
      <c r="H85" s="160"/>
      <c r="I85" s="51">
        <v>0</v>
      </c>
      <c r="J85" s="160"/>
      <c r="K85" s="51">
        <v>0</v>
      </c>
      <c r="L85" s="160"/>
      <c r="M85" s="51">
        <v>0</v>
      </c>
    </row>
    <row r="86" spans="1:15" ht="27" x14ac:dyDescent="0.25">
      <c r="A86" s="48" t="s">
        <v>27</v>
      </c>
      <c r="B86" s="71" t="s">
        <v>105</v>
      </c>
      <c r="C86" s="55" t="s">
        <v>71</v>
      </c>
      <c r="D86" s="160"/>
      <c r="E86" s="51">
        <v>0</v>
      </c>
      <c r="F86" s="160">
        <v>1</v>
      </c>
      <c r="G86" s="107">
        <v>3</v>
      </c>
      <c r="H86" s="160"/>
      <c r="I86" s="51">
        <v>0</v>
      </c>
      <c r="J86" s="160"/>
      <c r="K86" s="51">
        <v>0</v>
      </c>
      <c r="L86" s="160"/>
      <c r="M86" s="51">
        <v>0</v>
      </c>
    </row>
    <row r="87" spans="1:15" ht="27" x14ac:dyDescent="0.25">
      <c r="A87" s="48" t="s">
        <v>36</v>
      </c>
      <c r="B87" s="71" t="s">
        <v>106</v>
      </c>
      <c r="C87" s="55" t="s">
        <v>71</v>
      </c>
      <c r="D87" s="160"/>
      <c r="E87" s="51">
        <v>0</v>
      </c>
      <c r="F87" s="160">
        <v>1</v>
      </c>
      <c r="G87" s="51">
        <v>5.32</v>
      </c>
      <c r="H87" s="160"/>
      <c r="I87" s="51">
        <v>0</v>
      </c>
      <c r="J87" s="160"/>
      <c r="K87" s="51">
        <v>0</v>
      </c>
      <c r="L87" s="160"/>
      <c r="M87" s="51">
        <v>0</v>
      </c>
    </row>
    <row r="88" spans="1:15" ht="27" x14ac:dyDescent="0.25">
      <c r="A88" s="48" t="s">
        <v>94</v>
      </c>
      <c r="B88" s="71" t="s">
        <v>107</v>
      </c>
      <c r="C88" s="55" t="s">
        <v>71</v>
      </c>
      <c r="D88" s="160"/>
      <c r="E88" s="51">
        <v>0</v>
      </c>
      <c r="F88" s="160">
        <v>1</v>
      </c>
      <c r="G88" s="107">
        <v>3</v>
      </c>
      <c r="H88" s="160"/>
      <c r="I88" s="51">
        <v>0</v>
      </c>
      <c r="J88" s="160"/>
      <c r="K88" s="51">
        <v>0</v>
      </c>
      <c r="L88" s="160"/>
      <c r="M88" s="51">
        <v>0</v>
      </c>
    </row>
    <row r="89" spans="1:15" ht="27" x14ac:dyDescent="0.25">
      <c r="A89" s="48" t="s">
        <v>95</v>
      </c>
      <c r="B89" s="71" t="s">
        <v>138</v>
      </c>
      <c r="C89" s="55" t="s">
        <v>71</v>
      </c>
      <c r="D89" s="160"/>
      <c r="E89" s="51">
        <v>0</v>
      </c>
      <c r="F89" s="160"/>
      <c r="G89" s="51">
        <v>0</v>
      </c>
      <c r="H89" s="160">
        <v>1</v>
      </c>
      <c r="I89" s="51">
        <v>5.32</v>
      </c>
      <c r="J89" s="160"/>
      <c r="K89" s="51">
        <v>0</v>
      </c>
      <c r="L89" s="160"/>
      <c r="M89" s="51">
        <v>0</v>
      </c>
    </row>
    <row r="90" spans="1:15" ht="27" x14ac:dyDescent="0.25">
      <c r="A90" s="48" t="s">
        <v>102</v>
      </c>
      <c r="B90" s="71" t="s">
        <v>139</v>
      </c>
      <c r="C90" s="55" t="s">
        <v>71</v>
      </c>
      <c r="D90" s="160"/>
      <c r="E90" s="51">
        <v>0</v>
      </c>
      <c r="F90" s="160"/>
      <c r="G90" s="51">
        <v>0</v>
      </c>
      <c r="H90" s="160">
        <v>1</v>
      </c>
      <c r="I90" s="51">
        <v>5.32</v>
      </c>
      <c r="J90" s="160"/>
      <c r="K90" s="51">
        <v>0</v>
      </c>
      <c r="L90" s="160"/>
      <c r="M90" s="51">
        <v>0</v>
      </c>
    </row>
    <row r="91" spans="1:15" ht="27" x14ac:dyDescent="0.25">
      <c r="A91" s="48" t="s">
        <v>133</v>
      </c>
      <c r="B91" s="71" t="s">
        <v>140</v>
      </c>
      <c r="C91" s="55" t="s">
        <v>71</v>
      </c>
      <c r="D91" s="160"/>
      <c r="E91" s="51">
        <v>0</v>
      </c>
      <c r="F91" s="160"/>
      <c r="G91" s="51">
        <v>0</v>
      </c>
      <c r="H91" s="160">
        <v>1</v>
      </c>
      <c r="I91" s="51">
        <v>5.32</v>
      </c>
      <c r="J91" s="160"/>
      <c r="K91" s="51">
        <v>0</v>
      </c>
      <c r="L91" s="160"/>
      <c r="M91" s="51">
        <v>0</v>
      </c>
    </row>
    <row r="92" spans="1:15" ht="27" x14ac:dyDescent="0.25">
      <c r="A92" s="48" t="s">
        <v>134</v>
      </c>
      <c r="B92" s="71" t="s">
        <v>141</v>
      </c>
      <c r="C92" s="55" t="s">
        <v>71</v>
      </c>
      <c r="D92" s="160"/>
      <c r="E92" s="51">
        <v>0</v>
      </c>
      <c r="F92" s="160"/>
      <c r="G92" s="51">
        <v>0</v>
      </c>
      <c r="H92" s="160">
        <v>1</v>
      </c>
      <c r="I92" s="51">
        <v>5.32</v>
      </c>
      <c r="J92" s="160"/>
      <c r="K92" s="51">
        <v>0</v>
      </c>
      <c r="L92" s="160"/>
      <c r="M92" s="51">
        <v>0</v>
      </c>
    </row>
    <row r="93" spans="1:15" ht="27" x14ac:dyDescent="0.25">
      <c r="A93" s="48" t="s">
        <v>135</v>
      </c>
      <c r="B93" s="71" t="s">
        <v>142</v>
      </c>
      <c r="C93" s="55" t="s">
        <v>71</v>
      </c>
      <c r="D93" s="160"/>
      <c r="E93" s="51">
        <v>0</v>
      </c>
      <c r="F93" s="160"/>
      <c r="G93" s="51">
        <v>0</v>
      </c>
      <c r="H93" s="160">
        <v>1</v>
      </c>
      <c r="I93" s="51">
        <v>5.32</v>
      </c>
      <c r="J93" s="160"/>
      <c r="K93" s="51">
        <v>0</v>
      </c>
      <c r="L93" s="160"/>
      <c r="M93" s="51">
        <v>0</v>
      </c>
    </row>
    <row r="94" spans="1:15" ht="27" x14ac:dyDescent="0.25">
      <c r="A94" s="48" t="s">
        <v>136</v>
      </c>
      <c r="B94" s="71" t="s">
        <v>108</v>
      </c>
      <c r="C94" s="55" t="s">
        <v>71</v>
      </c>
      <c r="D94" s="160"/>
      <c r="E94" s="51">
        <v>0</v>
      </c>
      <c r="F94" s="160">
        <v>15</v>
      </c>
      <c r="G94" s="51">
        <v>11.1</v>
      </c>
      <c r="H94" s="160">
        <v>15</v>
      </c>
      <c r="I94" s="51">
        <v>11.1</v>
      </c>
      <c r="J94" s="160"/>
      <c r="K94" s="51">
        <v>0</v>
      </c>
      <c r="L94" s="160"/>
      <c r="M94" s="51">
        <v>0</v>
      </c>
    </row>
    <row r="95" spans="1:15" ht="33" x14ac:dyDescent="0.25">
      <c r="A95" s="35">
        <v>4</v>
      </c>
      <c r="B95" s="36" t="s">
        <v>73</v>
      </c>
      <c r="C95" s="108"/>
      <c r="D95" s="105"/>
      <c r="E95" s="98">
        <f>SUM(E96:E100)</f>
        <v>416.41306336330274</v>
      </c>
      <c r="F95" s="98"/>
      <c r="G95" s="98">
        <f t="shared" ref="G95:M95" si="9">SUM(G96:G100)</f>
        <v>480.55123039310496</v>
      </c>
      <c r="H95" s="98"/>
      <c r="I95" s="98">
        <f t="shared" si="9"/>
        <v>332.71123039310498</v>
      </c>
      <c r="J95" s="98"/>
      <c r="K95" s="98">
        <f t="shared" si="9"/>
        <v>56.35</v>
      </c>
      <c r="L95" s="98"/>
      <c r="M95" s="98">
        <f t="shared" si="9"/>
        <v>52.8</v>
      </c>
    </row>
    <row r="96" spans="1:15" ht="27" x14ac:dyDescent="0.25">
      <c r="A96" s="100">
        <v>4.0999999999999996</v>
      </c>
      <c r="B96" s="43" t="s">
        <v>109</v>
      </c>
      <c r="C96" s="101" t="s">
        <v>5</v>
      </c>
      <c r="D96" s="106">
        <v>150</v>
      </c>
      <c r="E96" s="46">
        <v>81.14</v>
      </c>
      <c r="F96" s="106">
        <v>150</v>
      </c>
      <c r="G96" s="46">
        <v>81.141230393104991</v>
      </c>
      <c r="H96" s="106">
        <v>150</v>
      </c>
      <c r="I96" s="46">
        <v>81.141230393104991</v>
      </c>
      <c r="J96" s="106"/>
      <c r="K96" s="46">
        <v>0</v>
      </c>
      <c r="L96" s="106"/>
      <c r="M96" s="46">
        <v>0</v>
      </c>
      <c r="O96" s="102"/>
    </row>
    <row r="97" spans="1:21" x14ac:dyDescent="0.25">
      <c r="A97" s="100">
        <v>4.2</v>
      </c>
      <c r="B97" s="43" t="s">
        <v>75</v>
      </c>
      <c r="C97" s="101" t="s">
        <v>5</v>
      </c>
      <c r="D97" s="106">
        <v>34</v>
      </c>
      <c r="E97" s="46">
        <v>50.634999999999998</v>
      </c>
      <c r="F97" s="106">
        <v>32</v>
      </c>
      <c r="G97" s="46">
        <v>43.099999999999994</v>
      </c>
      <c r="H97" s="106">
        <v>33</v>
      </c>
      <c r="I97" s="46">
        <v>44.46</v>
      </c>
      <c r="J97" s="106">
        <v>15</v>
      </c>
      <c r="K97" s="46">
        <v>24.5</v>
      </c>
      <c r="L97" s="106">
        <v>37</v>
      </c>
      <c r="M97" s="46">
        <v>52.8</v>
      </c>
    </row>
    <row r="98" spans="1:21" ht="27" x14ac:dyDescent="0.25">
      <c r="A98" s="100">
        <v>4.3</v>
      </c>
      <c r="B98" s="43" t="s">
        <v>110</v>
      </c>
      <c r="C98" s="101" t="s">
        <v>5</v>
      </c>
      <c r="D98" s="106">
        <v>20</v>
      </c>
      <c r="E98" s="46">
        <v>40.4800092606718</v>
      </c>
      <c r="F98" s="106">
        <v>30</v>
      </c>
      <c r="G98" s="46">
        <v>57.92</v>
      </c>
      <c r="H98" s="106">
        <v>30</v>
      </c>
      <c r="I98" s="46">
        <v>57.92</v>
      </c>
      <c r="J98" s="106">
        <v>11</v>
      </c>
      <c r="K98" s="46">
        <v>31.85</v>
      </c>
      <c r="L98" s="106"/>
      <c r="M98" s="46">
        <v>0</v>
      </c>
      <c r="N98" s="109"/>
    </row>
    <row r="99" spans="1:21" ht="27" x14ac:dyDescent="0.25">
      <c r="A99" s="100">
        <v>4.4000000000000004</v>
      </c>
      <c r="B99" s="43" t="s">
        <v>226</v>
      </c>
      <c r="C99" s="101" t="s">
        <v>5</v>
      </c>
      <c r="D99" s="106">
        <v>16</v>
      </c>
      <c r="E99" s="46">
        <v>16.514890801232298</v>
      </c>
      <c r="F99" s="106"/>
      <c r="G99" s="46">
        <v>0</v>
      </c>
      <c r="H99" s="106"/>
      <c r="I99" s="46">
        <v>0</v>
      </c>
      <c r="J99" s="106"/>
      <c r="K99" s="46">
        <v>0</v>
      </c>
      <c r="L99" s="106"/>
      <c r="M99" s="46">
        <v>0</v>
      </c>
    </row>
    <row r="100" spans="1:21" ht="27" x14ac:dyDescent="0.25">
      <c r="A100" s="100">
        <v>4.5</v>
      </c>
      <c r="B100" s="43" t="s">
        <v>76</v>
      </c>
      <c r="C100" s="101" t="s">
        <v>5</v>
      </c>
      <c r="D100" s="106">
        <v>15</v>
      </c>
      <c r="E100" s="46">
        <v>227.64316330139863</v>
      </c>
      <c r="F100" s="106">
        <v>20</v>
      </c>
      <c r="G100" s="46">
        <v>298.39</v>
      </c>
      <c r="H100" s="106">
        <v>10</v>
      </c>
      <c r="I100" s="46">
        <v>149.19</v>
      </c>
      <c r="J100" s="106"/>
      <c r="K100" s="46">
        <v>0</v>
      </c>
      <c r="L100" s="106"/>
      <c r="M100" s="46">
        <v>0</v>
      </c>
    </row>
    <row r="101" spans="1:21" s="23" customFormat="1" ht="20.100000000000001" customHeight="1" x14ac:dyDescent="0.25">
      <c r="A101" s="57"/>
      <c r="B101" s="58" t="s">
        <v>9</v>
      </c>
      <c r="C101" s="59"/>
      <c r="D101" s="61"/>
      <c r="E101" s="61">
        <f>E95+E53+E23+E13</f>
        <v>11013.39878463788</v>
      </c>
      <c r="F101" s="61"/>
      <c r="G101" s="61">
        <f t="shared" ref="G101:M101" si="10">G95+G53+G23+G13</f>
        <v>6115.284517609598</v>
      </c>
      <c r="H101" s="61"/>
      <c r="I101" s="61">
        <f t="shared" si="10"/>
        <v>9501.8156573790511</v>
      </c>
      <c r="J101" s="61"/>
      <c r="K101" s="61">
        <f t="shared" si="10"/>
        <v>15847.831212641411</v>
      </c>
      <c r="L101" s="61"/>
      <c r="M101" s="61">
        <f t="shared" si="10"/>
        <v>17311.549831908746</v>
      </c>
      <c r="N101" s="24"/>
      <c r="O101" s="62"/>
      <c r="P101" s="24"/>
      <c r="Q101" s="24"/>
      <c r="R101" s="24"/>
      <c r="S101" s="24"/>
      <c r="T101" s="24"/>
      <c r="U101" s="24"/>
    </row>
    <row r="102" spans="1:21" ht="30" customHeight="1" x14ac:dyDescent="0.25"/>
    <row r="103" spans="1:21" x14ac:dyDescent="0.25">
      <c r="B103" s="23"/>
      <c r="E103" s="111"/>
      <c r="G103" s="111"/>
      <c r="I103" s="111"/>
      <c r="K103" s="111"/>
      <c r="M103" s="111"/>
    </row>
    <row r="104" spans="1:21" x14ac:dyDescent="0.25">
      <c r="B104" s="64"/>
    </row>
    <row r="105" spans="1:21" x14ac:dyDescent="0.25">
      <c r="B105" s="64"/>
      <c r="E105" s="111"/>
      <c r="G105" s="111"/>
      <c r="I105" s="111"/>
      <c r="K105" s="111"/>
      <c r="M105" s="111"/>
    </row>
  </sheetData>
  <mergeCells count="11">
    <mergeCell ref="D9:M9"/>
    <mergeCell ref="K8:M8"/>
    <mergeCell ref="A7:M7"/>
    <mergeCell ref="F10:G10"/>
    <mergeCell ref="H10:I10"/>
    <mergeCell ref="J10:K10"/>
    <mergeCell ref="L10:M10"/>
    <mergeCell ref="A9:A11"/>
    <mergeCell ref="B9:B11"/>
    <mergeCell ref="C9:C11"/>
    <mergeCell ref="D10:E10"/>
  </mergeCells>
  <printOptions horizontalCentered="1"/>
  <pageMargins left="0" right="0" top="0.35" bottom="0.45" header="0.3" footer="0.4"/>
  <pageSetup paperSize="9" scale="93" fitToHeight="0" orientation="landscape" errors="blank" r:id="rId1"/>
  <headerFooter>
    <oddFooter>&amp;C&amp;P</oddFooter>
  </headerFooter>
  <rowBreaks count="4" manualBreakCount="4">
    <brk id="24" max="12" man="1"/>
    <brk id="47" max="12" man="1"/>
    <brk id="52" max="12" man="1"/>
    <brk id="72" max="1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S39"/>
  <sheetViews>
    <sheetView view="pageBreakPreview" zoomScale="115" zoomScaleNormal="100" zoomScaleSheetLayoutView="115" workbookViewId="0">
      <selection activeCell="R10" sqref="R10"/>
    </sheetView>
  </sheetViews>
  <sheetFormatPr defaultRowHeight="16.5" x14ac:dyDescent="0.3"/>
  <cols>
    <col min="1" max="1" width="5.7109375" style="117" customWidth="1"/>
    <col min="2" max="2" width="47.140625" style="117" customWidth="1"/>
    <col min="3" max="3" width="9.7109375" style="145" customWidth="1"/>
    <col min="4" max="4" width="9.140625" style="117" bestFit="1" customWidth="1"/>
    <col min="5" max="5" width="9.85546875" style="117" customWidth="1"/>
    <col min="6" max="6" width="9.140625" style="117" bestFit="1" customWidth="1"/>
    <col min="7" max="7" width="8.42578125" style="117" bestFit="1" customWidth="1"/>
    <col min="8" max="8" width="9.140625" style="117" bestFit="1" customWidth="1"/>
    <col min="9" max="9" width="8.42578125" style="117" bestFit="1" customWidth="1"/>
    <col min="10" max="10" width="9.140625" style="117" bestFit="1" customWidth="1"/>
    <col min="11" max="11" width="8.42578125" style="117" bestFit="1" customWidth="1"/>
    <col min="12" max="12" width="9.140625" style="117" bestFit="1" customWidth="1"/>
    <col min="13" max="13" width="8.42578125" style="117" customWidth="1"/>
    <col min="14" max="156" width="9.140625" style="117"/>
    <col min="157" max="157" width="6.7109375" style="117" customWidth="1"/>
    <col min="158" max="158" width="62.7109375" style="117" customWidth="1"/>
    <col min="159" max="159" width="8.42578125" style="117" customWidth="1"/>
    <col min="160" max="160" width="7" style="117" bestFit="1" customWidth="1"/>
    <col min="161" max="161" width="11.28515625" style="117" bestFit="1" customWidth="1"/>
    <col min="162" max="162" width="8" style="117" bestFit="1" customWidth="1"/>
    <col min="163" max="163" width="11.28515625" style="117" bestFit="1" customWidth="1"/>
    <col min="164" max="164" width="7" style="117" bestFit="1" customWidth="1"/>
    <col min="165" max="165" width="11.28515625" style="117" bestFit="1" customWidth="1"/>
    <col min="166" max="412" width="9.140625" style="117"/>
    <col min="413" max="413" width="6.7109375" style="117" customWidth="1"/>
    <col min="414" max="414" width="62.7109375" style="117" customWidth="1"/>
    <col min="415" max="415" width="8.42578125" style="117" customWidth="1"/>
    <col min="416" max="416" width="7" style="117" bestFit="1" customWidth="1"/>
    <col min="417" max="417" width="11.28515625" style="117" bestFit="1" customWidth="1"/>
    <col min="418" max="418" width="8" style="117" bestFit="1" customWidth="1"/>
    <col min="419" max="419" width="11.28515625" style="117" bestFit="1" customWidth="1"/>
    <col min="420" max="420" width="7" style="117" bestFit="1" customWidth="1"/>
    <col min="421" max="421" width="11.28515625" style="117" bestFit="1" customWidth="1"/>
    <col min="422" max="668" width="9.140625" style="117"/>
    <col min="669" max="669" width="6.7109375" style="117" customWidth="1"/>
    <col min="670" max="670" width="62.7109375" style="117" customWidth="1"/>
    <col min="671" max="671" width="8.42578125" style="117" customWidth="1"/>
    <col min="672" max="672" width="7" style="117" bestFit="1" customWidth="1"/>
    <col min="673" max="673" width="11.28515625" style="117" bestFit="1" customWidth="1"/>
    <col min="674" max="674" width="8" style="117" bestFit="1" customWidth="1"/>
    <col min="675" max="675" width="11.28515625" style="117" bestFit="1" customWidth="1"/>
    <col min="676" max="676" width="7" style="117" bestFit="1" customWidth="1"/>
    <col min="677" max="677" width="11.28515625" style="117" bestFit="1" customWidth="1"/>
    <col min="678" max="924" width="9.140625" style="117"/>
    <col min="925" max="925" width="6.7109375" style="117" customWidth="1"/>
    <col min="926" max="926" width="62.7109375" style="117" customWidth="1"/>
    <col min="927" max="927" width="8.42578125" style="117" customWidth="1"/>
    <col min="928" max="928" width="7" style="117" bestFit="1" customWidth="1"/>
    <col min="929" max="929" width="11.28515625" style="117" bestFit="1" customWidth="1"/>
    <col min="930" max="930" width="8" style="117" bestFit="1" customWidth="1"/>
    <col min="931" max="931" width="11.28515625" style="117" bestFit="1" customWidth="1"/>
    <col min="932" max="932" width="7" style="117" bestFit="1" customWidth="1"/>
    <col min="933" max="933" width="11.28515625" style="117" bestFit="1" customWidth="1"/>
    <col min="934" max="1180" width="9.140625" style="117"/>
    <col min="1181" max="1181" width="6.7109375" style="117" customWidth="1"/>
    <col min="1182" max="1182" width="62.7109375" style="117" customWidth="1"/>
    <col min="1183" max="1183" width="8.42578125" style="117" customWidth="1"/>
    <col min="1184" max="1184" width="7" style="117" bestFit="1" customWidth="1"/>
    <col min="1185" max="1185" width="11.28515625" style="117" bestFit="1" customWidth="1"/>
    <col min="1186" max="1186" width="8" style="117" bestFit="1" customWidth="1"/>
    <col min="1187" max="1187" width="11.28515625" style="117" bestFit="1" customWidth="1"/>
    <col min="1188" max="1188" width="7" style="117" bestFit="1" customWidth="1"/>
    <col min="1189" max="1189" width="11.28515625" style="117" bestFit="1" customWidth="1"/>
    <col min="1190" max="1436" width="9.140625" style="117"/>
    <col min="1437" max="1437" width="6.7109375" style="117" customWidth="1"/>
    <col min="1438" max="1438" width="62.7109375" style="117" customWidth="1"/>
    <col min="1439" max="1439" width="8.42578125" style="117" customWidth="1"/>
    <col min="1440" max="1440" width="7" style="117" bestFit="1" customWidth="1"/>
    <col min="1441" max="1441" width="11.28515625" style="117" bestFit="1" customWidth="1"/>
    <col min="1442" max="1442" width="8" style="117" bestFit="1" customWidth="1"/>
    <col min="1443" max="1443" width="11.28515625" style="117" bestFit="1" customWidth="1"/>
    <col min="1444" max="1444" width="7" style="117" bestFit="1" customWidth="1"/>
    <col min="1445" max="1445" width="11.28515625" style="117" bestFit="1" customWidth="1"/>
    <col min="1446" max="1692" width="9.140625" style="117"/>
    <col min="1693" max="1693" width="6.7109375" style="117" customWidth="1"/>
    <col min="1694" max="1694" width="62.7109375" style="117" customWidth="1"/>
    <col min="1695" max="1695" width="8.42578125" style="117" customWidth="1"/>
    <col min="1696" max="1696" width="7" style="117" bestFit="1" customWidth="1"/>
    <col min="1697" max="1697" width="11.28515625" style="117" bestFit="1" customWidth="1"/>
    <col min="1698" max="1698" width="8" style="117" bestFit="1" customWidth="1"/>
    <col min="1699" max="1699" width="11.28515625" style="117" bestFit="1" customWidth="1"/>
    <col min="1700" max="1700" width="7" style="117" bestFit="1" customWidth="1"/>
    <col min="1701" max="1701" width="11.28515625" style="117" bestFit="1" customWidth="1"/>
    <col min="1702" max="1948" width="9.140625" style="117"/>
    <col min="1949" max="1949" width="6.7109375" style="117" customWidth="1"/>
    <col min="1950" max="1950" width="62.7109375" style="117" customWidth="1"/>
    <col min="1951" max="1951" width="8.42578125" style="117" customWidth="1"/>
    <col min="1952" max="1952" width="7" style="117" bestFit="1" customWidth="1"/>
    <col min="1953" max="1953" width="11.28515625" style="117" bestFit="1" customWidth="1"/>
    <col min="1954" max="1954" width="8" style="117" bestFit="1" customWidth="1"/>
    <col min="1955" max="1955" width="11.28515625" style="117" bestFit="1" customWidth="1"/>
    <col min="1956" max="1956" width="7" style="117" bestFit="1" customWidth="1"/>
    <col min="1957" max="1957" width="11.28515625" style="117" bestFit="1" customWidth="1"/>
    <col min="1958" max="2204" width="9.140625" style="117"/>
    <col min="2205" max="2205" width="6.7109375" style="117" customWidth="1"/>
    <col min="2206" max="2206" width="62.7109375" style="117" customWidth="1"/>
    <col min="2207" max="2207" width="8.42578125" style="117" customWidth="1"/>
    <col min="2208" max="2208" width="7" style="117" bestFit="1" customWidth="1"/>
    <col min="2209" max="2209" width="11.28515625" style="117" bestFit="1" customWidth="1"/>
    <col min="2210" max="2210" width="8" style="117" bestFit="1" customWidth="1"/>
    <col min="2211" max="2211" width="11.28515625" style="117" bestFit="1" customWidth="1"/>
    <col min="2212" max="2212" width="7" style="117" bestFit="1" customWidth="1"/>
    <col min="2213" max="2213" width="11.28515625" style="117" bestFit="1" customWidth="1"/>
    <col min="2214" max="2460" width="9.140625" style="117"/>
    <col min="2461" max="2461" width="6.7109375" style="117" customWidth="1"/>
    <col min="2462" max="2462" width="62.7109375" style="117" customWidth="1"/>
    <col min="2463" max="2463" width="8.42578125" style="117" customWidth="1"/>
    <col min="2464" max="2464" width="7" style="117" bestFit="1" customWidth="1"/>
    <col min="2465" max="2465" width="11.28515625" style="117" bestFit="1" customWidth="1"/>
    <col min="2466" max="2466" width="8" style="117" bestFit="1" customWidth="1"/>
    <col min="2467" max="2467" width="11.28515625" style="117" bestFit="1" customWidth="1"/>
    <col min="2468" max="2468" width="7" style="117" bestFit="1" customWidth="1"/>
    <col min="2469" max="2469" width="11.28515625" style="117" bestFit="1" customWidth="1"/>
    <col min="2470" max="2716" width="9.140625" style="117"/>
    <col min="2717" max="2717" width="6.7109375" style="117" customWidth="1"/>
    <col min="2718" max="2718" width="62.7109375" style="117" customWidth="1"/>
    <col min="2719" max="2719" width="8.42578125" style="117" customWidth="1"/>
    <col min="2720" max="2720" width="7" style="117" bestFit="1" customWidth="1"/>
    <col min="2721" max="2721" width="11.28515625" style="117" bestFit="1" customWidth="1"/>
    <col min="2722" max="2722" width="8" style="117" bestFit="1" customWidth="1"/>
    <col min="2723" max="2723" width="11.28515625" style="117" bestFit="1" customWidth="1"/>
    <col min="2724" max="2724" width="7" style="117" bestFit="1" customWidth="1"/>
    <col min="2725" max="2725" width="11.28515625" style="117" bestFit="1" customWidth="1"/>
    <col min="2726" max="2972" width="9.140625" style="117"/>
    <col min="2973" max="2973" width="6.7109375" style="117" customWidth="1"/>
    <col min="2974" max="2974" width="62.7109375" style="117" customWidth="1"/>
    <col min="2975" max="2975" width="8.42578125" style="117" customWidth="1"/>
    <col min="2976" max="2976" width="7" style="117" bestFit="1" customWidth="1"/>
    <col min="2977" max="2977" width="11.28515625" style="117" bestFit="1" customWidth="1"/>
    <col min="2978" max="2978" width="8" style="117" bestFit="1" customWidth="1"/>
    <col min="2979" max="2979" width="11.28515625" style="117" bestFit="1" customWidth="1"/>
    <col min="2980" max="2980" width="7" style="117" bestFit="1" customWidth="1"/>
    <col min="2981" max="2981" width="11.28515625" style="117" bestFit="1" customWidth="1"/>
    <col min="2982" max="3228" width="9.140625" style="117"/>
    <col min="3229" max="3229" width="6.7109375" style="117" customWidth="1"/>
    <col min="3230" max="3230" width="62.7109375" style="117" customWidth="1"/>
    <col min="3231" max="3231" width="8.42578125" style="117" customWidth="1"/>
    <col min="3232" max="3232" width="7" style="117" bestFit="1" customWidth="1"/>
    <col min="3233" max="3233" width="11.28515625" style="117" bestFit="1" customWidth="1"/>
    <col min="3234" max="3234" width="8" style="117" bestFit="1" customWidth="1"/>
    <col min="3235" max="3235" width="11.28515625" style="117" bestFit="1" customWidth="1"/>
    <col min="3236" max="3236" width="7" style="117" bestFit="1" customWidth="1"/>
    <col min="3237" max="3237" width="11.28515625" style="117" bestFit="1" customWidth="1"/>
    <col min="3238" max="3484" width="9.140625" style="117"/>
    <col min="3485" max="3485" width="6.7109375" style="117" customWidth="1"/>
    <col min="3486" max="3486" width="62.7109375" style="117" customWidth="1"/>
    <col min="3487" max="3487" width="8.42578125" style="117" customWidth="1"/>
    <col min="3488" max="3488" width="7" style="117" bestFit="1" customWidth="1"/>
    <col min="3489" max="3489" width="11.28515625" style="117" bestFit="1" customWidth="1"/>
    <col min="3490" max="3490" width="8" style="117" bestFit="1" customWidth="1"/>
    <col min="3491" max="3491" width="11.28515625" style="117" bestFit="1" customWidth="1"/>
    <col min="3492" max="3492" width="7" style="117" bestFit="1" customWidth="1"/>
    <col min="3493" max="3493" width="11.28515625" style="117" bestFit="1" customWidth="1"/>
    <col min="3494" max="3740" width="9.140625" style="117"/>
    <col min="3741" max="3741" width="6.7109375" style="117" customWidth="1"/>
    <col min="3742" max="3742" width="62.7109375" style="117" customWidth="1"/>
    <col min="3743" max="3743" width="8.42578125" style="117" customWidth="1"/>
    <col min="3744" max="3744" width="7" style="117" bestFit="1" customWidth="1"/>
    <col min="3745" max="3745" width="11.28515625" style="117" bestFit="1" customWidth="1"/>
    <col min="3746" max="3746" width="8" style="117" bestFit="1" customWidth="1"/>
    <col min="3747" max="3747" width="11.28515625" style="117" bestFit="1" customWidth="1"/>
    <col min="3748" max="3748" width="7" style="117" bestFit="1" customWidth="1"/>
    <col min="3749" max="3749" width="11.28515625" style="117" bestFit="1" customWidth="1"/>
    <col min="3750" max="3996" width="9.140625" style="117"/>
    <col min="3997" max="3997" width="6.7109375" style="117" customWidth="1"/>
    <col min="3998" max="3998" width="62.7109375" style="117" customWidth="1"/>
    <col min="3999" max="3999" width="8.42578125" style="117" customWidth="1"/>
    <col min="4000" max="4000" width="7" style="117" bestFit="1" customWidth="1"/>
    <col min="4001" max="4001" width="11.28515625" style="117" bestFit="1" customWidth="1"/>
    <col min="4002" max="4002" width="8" style="117" bestFit="1" customWidth="1"/>
    <col min="4003" max="4003" width="11.28515625" style="117" bestFit="1" customWidth="1"/>
    <col min="4004" max="4004" width="7" style="117" bestFit="1" customWidth="1"/>
    <col min="4005" max="4005" width="11.28515625" style="117" bestFit="1" customWidth="1"/>
    <col min="4006" max="4252" width="9.140625" style="117"/>
    <col min="4253" max="4253" width="6.7109375" style="117" customWidth="1"/>
    <col min="4254" max="4254" width="62.7109375" style="117" customWidth="1"/>
    <col min="4255" max="4255" width="8.42578125" style="117" customWidth="1"/>
    <col min="4256" max="4256" width="7" style="117" bestFit="1" customWidth="1"/>
    <col min="4257" max="4257" width="11.28515625" style="117" bestFit="1" customWidth="1"/>
    <col min="4258" max="4258" width="8" style="117" bestFit="1" customWidth="1"/>
    <col min="4259" max="4259" width="11.28515625" style="117" bestFit="1" customWidth="1"/>
    <col min="4260" max="4260" width="7" style="117" bestFit="1" customWidth="1"/>
    <col min="4261" max="4261" width="11.28515625" style="117" bestFit="1" customWidth="1"/>
    <col min="4262" max="4508" width="9.140625" style="117"/>
    <col min="4509" max="4509" width="6.7109375" style="117" customWidth="1"/>
    <col min="4510" max="4510" width="62.7109375" style="117" customWidth="1"/>
    <col min="4511" max="4511" width="8.42578125" style="117" customWidth="1"/>
    <col min="4512" max="4512" width="7" style="117" bestFit="1" customWidth="1"/>
    <col min="4513" max="4513" width="11.28515625" style="117" bestFit="1" customWidth="1"/>
    <col min="4514" max="4514" width="8" style="117" bestFit="1" customWidth="1"/>
    <col min="4515" max="4515" width="11.28515625" style="117" bestFit="1" customWidth="1"/>
    <col min="4516" max="4516" width="7" style="117" bestFit="1" customWidth="1"/>
    <col min="4517" max="4517" width="11.28515625" style="117" bestFit="1" customWidth="1"/>
    <col min="4518" max="4764" width="9.140625" style="117"/>
    <col min="4765" max="4765" width="6.7109375" style="117" customWidth="1"/>
    <col min="4766" max="4766" width="62.7109375" style="117" customWidth="1"/>
    <col min="4767" max="4767" width="8.42578125" style="117" customWidth="1"/>
    <col min="4768" max="4768" width="7" style="117" bestFit="1" customWidth="1"/>
    <col min="4769" max="4769" width="11.28515625" style="117" bestFit="1" customWidth="1"/>
    <col min="4770" max="4770" width="8" style="117" bestFit="1" customWidth="1"/>
    <col min="4771" max="4771" width="11.28515625" style="117" bestFit="1" customWidth="1"/>
    <col min="4772" max="4772" width="7" style="117" bestFit="1" customWidth="1"/>
    <col min="4773" max="4773" width="11.28515625" style="117" bestFit="1" customWidth="1"/>
    <col min="4774" max="5020" width="9.140625" style="117"/>
    <col min="5021" max="5021" width="6.7109375" style="117" customWidth="1"/>
    <col min="5022" max="5022" width="62.7109375" style="117" customWidth="1"/>
    <col min="5023" max="5023" width="8.42578125" style="117" customWidth="1"/>
    <col min="5024" max="5024" width="7" style="117" bestFit="1" customWidth="1"/>
    <col min="5025" max="5025" width="11.28515625" style="117" bestFit="1" customWidth="1"/>
    <col min="5026" max="5026" width="8" style="117" bestFit="1" customWidth="1"/>
    <col min="5027" max="5027" width="11.28515625" style="117" bestFit="1" customWidth="1"/>
    <col min="5028" max="5028" width="7" style="117" bestFit="1" customWidth="1"/>
    <col min="5029" max="5029" width="11.28515625" style="117" bestFit="1" customWidth="1"/>
    <col min="5030" max="5276" width="9.140625" style="117"/>
    <col min="5277" max="5277" width="6.7109375" style="117" customWidth="1"/>
    <col min="5278" max="5278" width="62.7109375" style="117" customWidth="1"/>
    <col min="5279" max="5279" width="8.42578125" style="117" customWidth="1"/>
    <col min="5280" max="5280" width="7" style="117" bestFit="1" customWidth="1"/>
    <col min="5281" max="5281" width="11.28515625" style="117" bestFit="1" customWidth="1"/>
    <col min="5282" max="5282" width="8" style="117" bestFit="1" customWidth="1"/>
    <col min="5283" max="5283" width="11.28515625" style="117" bestFit="1" customWidth="1"/>
    <col min="5284" max="5284" width="7" style="117" bestFit="1" customWidth="1"/>
    <col min="5285" max="5285" width="11.28515625" style="117" bestFit="1" customWidth="1"/>
    <col min="5286" max="5532" width="9.140625" style="117"/>
    <col min="5533" max="5533" width="6.7109375" style="117" customWidth="1"/>
    <col min="5534" max="5534" width="62.7109375" style="117" customWidth="1"/>
    <col min="5535" max="5535" width="8.42578125" style="117" customWidth="1"/>
    <col min="5536" max="5536" width="7" style="117" bestFit="1" customWidth="1"/>
    <col min="5537" max="5537" width="11.28515625" style="117" bestFit="1" customWidth="1"/>
    <col min="5538" max="5538" width="8" style="117" bestFit="1" customWidth="1"/>
    <col min="5539" max="5539" width="11.28515625" style="117" bestFit="1" customWidth="1"/>
    <col min="5540" max="5540" width="7" style="117" bestFit="1" customWidth="1"/>
    <col min="5541" max="5541" width="11.28515625" style="117" bestFit="1" customWidth="1"/>
    <col min="5542" max="5788" width="9.140625" style="117"/>
    <col min="5789" max="5789" width="6.7109375" style="117" customWidth="1"/>
    <col min="5790" max="5790" width="62.7109375" style="117" customWidth="1"/>
    <col min="5791" max="5791" width="8.42578125" style="117" customWidth="1"/>
    <col min="5792" max="5792" width="7" style="117" bestFit="1" customWidth="1"/>
    <col min="5793" max="5793" width="11.28515625" style="117" bestFit="1" customWidth="1"/>
    <col min="5794" max="5794" width="8" style="117" bestFit="1" customWidth="1"/>
    <col min="5795" max="5795" width="11.28515625" style="117" bestFit="1" customWidth="1"/>
    <col min="5796" max="5796" width="7" style="117" bestFit="1" customWidth="1"/>
    <col min="5797" max="5797" width="11.28515625" style="117" bestFit="1" customWidth="1"/>
    <col min="5798" max="6044" width="9.140625" style="117"/>
    <col min="6045" max="6045" width="6.7109375" style="117" customWidth="1"/>
    <col min="6046" max="6046" width="62.7109375" style="117" customWidth="1"/>
    <col min="6047" max="6047" width="8.42578125" style="117" customWidth="1"/>
    <col min="6048" max="6048" width="7" style="117" bestFit="1" customWidth="1"/>
    <col min="6049" max="6049" width="11.28515625" style="117" bestFit="1" customWidth="1"/>
    <col min="6050" max="6050" width="8" style="117" bestFit="1" customWidth="1"/>
    <col min="6051" max="6051" width="11.28515625" style="117" bestFit="1" customWidth="1"/>
    <col min="6052" max="6052" width="7" style="117" bestFit="1" customWidth="1"/>
    <col min="6053" max="6053" width="11.28515625" style="117" bestFit="1" customWidth="1"/>
    <col min="6054" max="6300" width="9.140625" style="117"/>
    <col min="6301" max="6301" width="6.7109375" style="117" customWidth="1"/>
    <col min="6302" max="6302" width="62.7109375" style="117" customWidth="1"/>
    <col min="6303" max="6303" width="8.42578125" style="117" customWidth="1"/>
    <col min="6304" max="6304" width="7" style="117" bestFit="1" customWidth="1"/>
    <col min="6305" max="6305" width="11.28515625" style="117" bestFit="1" customWidth="1"/>
    <col min="6306" max="6306" width="8" style="117" bestFit="1" customWidth="1"/>
    <col min="6307" max="6307" width="11.28515625" style="117" bestFit="1" customWidth="1"/>
    <col min="6308" max="6308" width="7" style="117" bestFit="1" customWidth="1"/>
    <col min="6309" max="6309" width="11.28515625" style="117" bestFit="1" customWidth="1"/>
    <col min="6310" max="6556" width="9.140625" style="117"/>
    <col min="6557" max="6557" width="6.7109375" style="117" customWidth="1"/>
    <col min="6558" max="6558" width="62.7109375" style="117" customWidth="1"/>
    <col min="6559" max="6559" width="8.42578125" style="117" customWidth="1"/>
    <col min="6560" max="6560" width="7" style="117" bestFit="1" customWidth="1"/>
    <col min="6561" max="6561" width="11.28515625" style="117" bestFit="1" customWidth="1"/>
    <col min="6562" max="6562" width="8" style="117" bestFit="1" customWidth="1"/>
    <col min="6563" max="6563" width="11.28515625" style="117" bestFit="1" customWidth="1"/>
    <col min="6564" max="6564" width="7" style="117" bestFit="1" customWidth="1"/>
    <col min="6565" max="6565" width="11.28515625" style="117" bestFit="1" customWidth="1"/>
    <col min="6566" max="6812" width="9.140625" style="117"/>
    <col min="6813" max="6813" width="6.7109375" style="117" customWidth="1"/>
    <col min="6814" max="6814" width="62.7109375" style="117" customWidth="1"/>
    <col min="6815" max="6815" width="8.42578125" style="117" customWidth="1"/>
    <col min="6816" max="6816" width="7" style="117" bestFit="1" customWidth="1"/>
    <col min="6817" max="6817" width="11.28515625" style="117" bestFit="1" customWidth="1"/>
    <col min="6818" max="6818" width="8" style="117" bestFit="1" customWidth="1"/>
    <col min="6819" max="6819" width="11.28515625" style="117" bestFit="1" customWidth="1"/>
    <col min="6820" max="6820" width="7" style="117" bestFit="1" customWidth="1"/>
    <col min="6821" max="6821" width="11.28515625" style="117" bestFit="1" customWidth="1"/>
    <col min="6822" max="7068" width="9.140625" style="117"/>
    <col min="7069" max="7069" width="6.7109375" style="117" customWidth="1"/>
    <col min="7070" max="7070" width="62.7109375" style="117" customWidth="1"/>
    <col min="7071" max="7071" width="8.42578125" style="117" customWidth="1"/>
    <col min="7072" max="7072" width="7" style="117" bestFit="1" customWidth="1"/>
    <col min="7073" max="7073" width="11.28515625" style="117" bestFit="1" customWidth="1"/>
    <col min="7074" max="7074" width="8" style="117" bestFit="1" customWidth="1"/>
    <col min="7075" max="7075" width="11.28515625" style="117" bestFit="1" customWidth="1"/>
    <col min="7076" max="7076" width="7" style="117" bestFit="1" customWidth="1"/>
    <col min="7077" max="7077" width="11.28515625" style="117" bestFit="1" customWidth="1"/>
    <col min="7078" max="7324" width="9.140625" style="117"/>
    <col min="7325" max="7325" width="6.7109375" style="117" customWidth="1"/>
    <col min="7326" max="7326" width="62.7109375" style="117" customWidth="1"/>
    <col min="7327" max="7327" width="8.42578125" style="117" customWidth="1"/>
    <col min="7328" max="7328" width="7" style="117" bestFit="1" customWidth="1"/>
    <col min="7329" max="7329" width="11.28515625" style="117" bestFit="1" customWidth="1"/>
    <col min="7330" max="7330" width="8" style="117" bestFit="1" customWidth="1"/>
    <col min="7331" max="7331" width="11.28515625" style="117" bestFit="1" customWidth="1"/>
    <col min="7332" max="7332" width="7" style="117" bestFit="1" customWidth="1"/>
    <col min="7333" max="7333" width="11.28515625" style="117" bestFit="1" customWidth="1"/>
    <col min="7334" max="7580" width="9.140625" style="117"/>
    <col min="7581" max="7581" width="6.7109375" style="117" customWidth="1"/>
    <col min="7582" max="7582" width="62.7109375" style="117" customWidth="1"/>
    <col min="7583" max="7583" width="8.42578125" style="117" customWidth="1"/>
    <col min="7584" max="7584" width="7" style="117" bestFit="1" customWidth="1"/>
    <col min="7585" max="7585" width="11.28515625" style="117" bestFit="1" customWidth="1"/>
    <col min="7586" max="7586" width="8" style="117" bestFit="1" customWidth="1"/>
    <col min="7587" max="7587" width="11.28515625" style="117" bestFit="1" customWidth="1"/>
    <col min="7588" max="7588" width="7" style="117" bestFit="1" customWidth="1"/>
    <col min="7589" max="7589" width="11.28515625" style="117" bestFit="1" customWidth="1"/>
    <col min="7590" max="7836" width="9.140625" style="117"/>
    <col min="7837" max="7837" width="6.7109375" style="117" customWidth="1"/>
    <col min="7838" max="7838" width="62.7109375" style="117" customWidth="1"/>
    <col min="7839" max="7839" width="8.42578125" style="117" customWidth="1"/>
    <col min="7840" max="7840" width="7" style="117" bestFit="1" customWidth="1"/>
    <col min="7841" max="7841" width="11.28515625" style="117" bestFit="1" customWidth="1"/>
    <col min="7842" max="7842" width="8" style="117" bestFit="1" customWidth="1"/>
    <col min="7843" max="7843" width="11.28515625" style="117" bestFit="1" customWidth="1"/>
    <col min="7844" max="7844" width="7" style="117" bestFit="1" customWidth="1"/>
    <col min="7845" max="7845" width="11.28515625" style="117" bestFit="1" customWidth="1"/>
    <col min="7846" max="8092" width="9.140625" style="117"/>
    <col min="8093" max="8093" width="6.7109375" style="117" customWidth="1"/>
    <col min="8094" max="8094" width="62.7109375" style="117" customWidth="1"/>
    <col min="8095" max="8095" width="8.42578125" style="117" customWidth="1"/>
    <col min="8096" max="8096" width="7" style="117" bestFit="1" customWidth="1"/>
    <col min="8097" max="8097" width="11.28515625" style="117" bestFit="1" customWidth="1"/>
    <col min="8098" max="8098" width="8" style="117" bestFit="1" customWidth="1"/>
    <col min="8099" max="8099" width="11.28515625" style="117" bestFit="1" customWidth="1"/>
    <col min="8100" max="8100" width="7" style="117" bestFit="1" customWidth="1"/>
    <col min="8101" max="8101" width="11.28515625" style="117" bestFit="1" customWidth="1"/>
    <col min="8102" max="8348" width="9.140625" style="117"/>
    <col min="8349" max="8349" width="6.7109375" style="117" customWidth="1"/>
    <col min="8350" max="8350" width="62.7109375" style="117" customWidth="1"/>
    <col min="8351" max="8351" width="8.42578125" style="117" customWidth="1"/>
    <col min="8352" max="8352" width="7" style="117" bestFit="1" customWidth="1"/>
    <col min="8353" max="8353" width="11.28515625" style="117" bestFit="1" customWidth="1"/>
    <col min="8354" max="8354" width="8" style="117" bestFit="1" customWidth="1"/>
    <col min="8355" max="8355" width="11.28515625" style="117" bestFit="1" customWidth="1"/>
    <col min="8356" max="8356" width="7" style="117" bestFit="1" customWidth="1"/>
    <col min="8357" max="8357" width="11.28515625" style="117" bestFit="1" customWidth="1"/>
    <col min="8358" max="8604" width="9.140625" style="117"/>
    <col min="8605" max="8605" width="6.7109375" style="117" customWidth="1"/>
    <col min="8606" max="8606" width="62.7109375" style="117" customWidth="1"/>
    <col min="8607" max="8607" width="8.42578125" style="117" customWidth="1"/>
    <col min="8608" max="8608" width="7" style="117" bestFit="1" customWidth="1"/>
    <col min="8609" max="8609" width="11.28515625" style="117" bestFit="1" customWidth="1"/>
    <col min="8610" max="8610" width="8" style="117" bestFit="1" customWidth="1"/>
    <col min="8611" max="8611" width="11.28515625" style="117" bestFit="1" customWidth="1"/>
    <col min="8612" max="8612" width="7" style="117" bestFit="1" customWidth="1"/>
    <col min="8613" max="8613" width="11.28515625" style="117" bestFit="1" customWidth="1"/>
    <col min="8614" max="8860" width="9.140625" style="117"/>
    <col min="8861" max="8861" width="6.7109375" style="117" customWidth="1"/>
    <col min="8862" max="8862" width="62.7109375" style="117" customWidth="1"/>
    <col min="8863" max="8863" width="8.42578125" style="117" customWidth="1"/>
    <col min="8864" max="8864" width="7" style="117" bestFit="1" customWidth="1"/>
    <col min="8865" max="8865" width="11.28515625" style="117" bestFit="1" customWidth="1"/>
    <col min="8866" max="8866" width="8" style="117" bestFit="1" customWidth="1"/>
    <col min="8867" max="8867" width="11.28515625" style="117" bestFit="1" customWidth="1"/>
    <col min="8868" max="8868" width="7" style="117" bestFit="1" customWidth="1"/>
    <col min="8869" max="8869" width="11.28515625" style="117" bestFit="1" customWidth="1"/>
    <col min="8870" max="9116" width="9.140625" style="117"/>
    <col min="9117" max="9117" width="6.7109375" style="117" customWidth="1"/>
    <col min="9118" max="9118" width="62.7109375" style="117" customWidth="1"/>
    <col min="9119" max="9119" width="8.42578125" style="117" customWidth="1"/>
    <col min="9120" max="9120" width="7" style="117" bestFit="1" customWidth="1"/>
    <col min="9121" max="9121" width="11.28515625" style="117" bestFit="1" customWidth="1"/>
    <col min="9122" max="9122" width="8" style="117" bestFit="1" customWidth="1"/>
    <col min="9123" max="9123" width="11.28515625" style="117" bestFit="1" customWidth="1"/>
    <col min="9124" max="9124" width="7" style="117" bestFit="1" customWidth="1"/>
    <col min="9125" max="9125" width="11.28515625" style="117" bestFit="1" customWidth="1"/>
    <col min="9126" max="9372" width="9.140625" style="117"/>
    <col min="9373" max="9373" width="6.7109375" style="117" customWidth="1"/>
    <col min="9374" max="9374" width="62.7109375" style="117" customWidth="1"/>
    <col min="9375" max="9375" width="8.42578125" style="117" customWidth="1"/>
    <col min="9376" max="9376" width="7" style="117" bestFit="1" customWidth="1"/>
    <col min="9377" max="9377" width="11.28515625" style="117" bestFit="1" customWidth="1"/>
    <col min="9378" max="9378" width="8" style="117" bestFit="1" customWidth="1"/>
    <col min="9379" max="9379" width="11.28515625" style="117" bestFit="1" customWidth="1"/>
    <col min="9380" max="9380" width="7" style="117" bestFit="1" customWidth="1"/>
    <col min="9381" max="9381" width="11.28515625" style="117" bestFit="1" customWidth="1"/>
    <col min="9382" max="9628" width="9.140625" style="117"/>
    <col min="9629" max="9629" width="6.7109375" style="117" customWidth="1"/>
    <col min="9630" max="9630" width="62.7109375" style="117" customWidth="1"/>
    <col min="9631" max="9631" width="8.42578125" style="117" customWidth="1"/>
    <col min="9632" max="9632" width="7" style="117" bestFit="1" customWidth="1"/>
    <col min="9633" max="9633" width="11.28515625" style="117" bestFit="1" customWidth="1"/>
    <col min="9634" max="9634" width="8" style="117" bestFit="1" customWidth="1"/>
    <col min="9635" max="9635" width="11.28515625" style="117" bestFit="1" customWidth="1"/>
    <col min="9636" max="9636" width="7" style="117" bestFit="1" customWidth="1"/>
    <col min="9637" max="9637" width="11.28515625" style="117" bestFit="1" customWidth="1"/>
    <col min="9638" max="9884" width="9.140625" style="117"/>
    <col min="9885" max="9885" width="6.7109375" style="117" customWidth="1"/>
    <col min="9886" max="9886" width="62.7109375" style="117" customWidth="1"/>
    <col min="9887" max="9887" width="8.42578125" style="117" customWidth="1"/>
    <col min="9888" max="9888" width="7" style="117" bestFit="1" customWidth="1"/>
    <col min="9889" max="9889" width="11.28515625" style="117" bestFit="1" customWidth="1"/>
    <col min="9890" max="9890" width="8" style="117" bestFit="1" customWidth="1"/>
    <col min="9891" max="9891" width="11.28515625" style="117" bestFit="1" customWidth="1"/>
    <col min="9892" max="9892" width="7" style="117" bestFit="1" customWidth="1"/>
    <col min="9893" max="9893" width="11.28515625" style="117" bestFit="1" customWidth="1"/>
    <col min="9894" max="10140" width="9.140625" style="117"/>
    <col min="10141" max="10141" width="6.7109375" style="117" customWidth="1"/>
    <col min="10142" max="10142" width="62.7109375" style="117" customWidth="1"/>
    <col min="10143" max="10143" width="8.42578125" style="117" customWidth="1"/>
    <col min="10144" max="10144" width="7" style="117" bestFit="1" customWidth="1"/>
    <col min="10145" max="10145" width="11.28515625" style="117" bestFit="1" customWidth="1"/>
    <col min="10146" max="10146" width="8" style="117" bestFit="1" customWidth="1"/>
    <col min="10147" max="10147" width="11.28515625" style="117" bestFit="1" customWidth="1"/>
    <col min="10148" max="10148" width="7" style="117" bestFit="1" customWidth="1"/>
    <col min="10149" max="10149" width="11.28515625" style="117" bestFit="1" customWidth="1"/>
    <col min="10150" max="10396" width="9.140625" style="117"/>
    <col min="10397" max="10397" width="6.7109375" style="117" customWidth="1"/>
    <col min="10398" max="10398" width="62.7109375" style="117" customWidth="1"/>
    <col min="10399" max="10399" width="8.42578125" style="117" customWidth="1"/>
    <col min="10400" max="10400" width="7" style="117" bestFit="1" customWidth="1"/>
    <col min="10401" max="10401" width="11.28515625" style="117" bestFit="1" customWidth="1"/>
    <col min="10402" max="10402" width="8" style="117" bestFit="1" customWidth="1"/>
    <col min="10403" max="10403" width="11.28515625" style="117" bestFit="1" customWidth="1"/>
    <col min="10404" max="10404" width="7" style="117" bestFit="1" customWidth="1"/>
    <col min="10405" max="10405" width="11.28515625" style="117" bestFit="1" customWidth="1"/>
    <col min="10406" max="10652" width="9.140625" style="117"/>
    <col min="10653" max="10653" width="6.7109375" style="117" customWidth="1"/>
    <col min="10654" max="10654" width="62.7109375" style="117" customWidth="1"/>
    <col min="10655" max="10655" width="8.42578125" style="117" customWidth="1"/>
    <col min="10656" max="10656" width="7" style="117" bestFit="1" customWidth="1"/>
    <col min="10657" max="10657" width="11.28515625" style="117" bestFit="1" customWidth="1"/>
    <col min="10658" max="10658" width="8" style="117" bestFit="1" customWidth="1"/>
    <col min="10659" max="10659" width="11.28515625" style="117" bestFit="1" customWidth="1"/>
    <col min="10660" max="10660" width="7" style="117" bestFit="1" customWidth="1"/>
    <col min="10661" max="10661" width="11.28515625" style="117" bestFit="1" customWidth="1"/>
    <col min="10662" max="10908" width="9.140625" style="117"/>
    <col min="10909" max="10909" width="6.7109375" style="117" customWidth="1"/>
    <col min="10910" max="10910" width="62.7109375" style="117" customWidth="1"/>
    <col min="10911" max="10911" width="8.42578125" style="117" customWidth="1"/>
    <col min="10912" max="10912" width="7" style="117" bestFit="1" customWidth="1"/>
    <col min="10913" max="10913" width="11.28515625" style="117" bestFit="1" customWidth="1"/>
    <col min="10914" max="10914" width="8" style="117" bestFit="1" customWidth="1"/>
    <col min="10915" max="10915" width="11.28515625" style="117" bestFit="1" customWidth="1"/>
    <col min="10916" max="10916" width="7" style="117" bestFit="1" customWidth="1"/>
    <col min="10917" max="10917" width="11.28515625" style="117" bestFit="1" customWidth="1"/>
    <col min="10918" max="11164" width="9.140625" style="117"/>
    <col min="11165" max="11165" width="6.7109375" style="117" customWidth="1"/>
    <col min="11166" max="11166" width="62.7109375" style="117" customWidth="1"/>
    <col min="11167" max="11167" width="8.42578125" style="117" customWidth="1"/>
    <col min="11168" max="11168" width="7" style="117" bestFit="1" customWidth="1"/>
    <col min="11169" max="11169" width="11.28515625" style="117" bestFit="1" customWidth="1"/>
    <col min="11170" max="11170" width="8" style="117" bestFit="1" customWidth="1"/>
    <col min="11171" max="11171" width="11.28515625" style="117" bestFit="1" customWidth="1"/>
    <col min="11172" max="11172" width="7" style="117" bestFit="1" customWidth="1"/>
    <col min="11173" max="11173" width="11.28515625" style="117" bestFit="1" customWidth="1"/>
    <col min="11174" max="11420" width="9.140625" style="117"/>
    <col min="11421" max="11421" width="6.7109375" style="117" customWidth="1"/>
    <col min="11422" max="11422" width="62.7109375" style="117" customWidth="1"/>
    <col min="11423" max="11423" width="8.42578125" style="117" customWidth="1"/>
    <col min="11424" max="11424" width="7" style="117" bestFit="1" customWidth="1"/>
    <col min="11425" max="11425" width="11.28515625" style="117" bestFit="1" customWidth="1"/>
    <col min="11426" max="11426" width="8" style="117" bestFit="1" customWidth="1"/>
    <col min="11427" max="11427" width="11.28515625" style="117" bestFit="1" customWidth="1"/>
    <col min="11428" max="11428" width="7" style="117" bestFit="1" customWidth="1"/>
    <col min="11429" max="11429" width="11.28515625" style="117" bestFit="1" customWidth="1"/>
    <col min="11430" max="11676" width="9.140625" style="117"/>
    <col min="11677" max="11677" width="6.7109375" style="117" customWidth="1"/>
    <col min="11678" max="11678" width="62.7109375" style="117" customWidth="1"/>
    <col min="11679" max="11679" width="8.42578125" style="117" customWidth="1"/>
    <col min="11680" max="11680" width="7" style="117" bestFit="1" customWidth="1"/>
    <col min="11681" max="11681" width="11.28515625" style="117" bestFit="1" customWidth="1"/>
    <col min="11682" max="11682" width="8" style="117" bestFit="1" customWidth="1"/>
    <col min="11683" max="11683" width="11.28515625" style="117" bestFit="1" customWidth="1"/>
    <col min="11684" max="11684" width="7" style="117" bestFit="1" customWidth="1"/>
    <col min="11685" max="11685" width="11.28515625" style="117" bestFit="1" customWidth="1"/>
    <col min="11686" max="11932" width="9.140625" style="117"/>
    <col min="11933" max="11933" width="6.7109375" style="117" customWidth="1"/>
    <col min="11934" max="11934" width="62.7109375" style="117" customWidth="1"/>
    <col min="11935" max="11935" width="8.42578125" style="117" customWidth="1"/>
    <col min="11936" max="11936" width="7" style="117" bestFit="1" customWidth="1"/>
    <col min="11937" max="11937" width="11.28515625" style="117" bestFit="1" customWidth="1"/>
    <col min="11938" max="11938" width="8" style="117" bestFit="1" customWidth="1"/>
    <col min="11939" max="11939" width="11.28515625" style="117" bestFit="1" customWidth="1"/>
    <col min="11940" max="11940" width="7" style="117" bestFit="1" customWidth="1"/>
    <col min="11941" max="11941" width="11.28515625" style="117" bestFit="1" customWidth="1"/>
    <col min="11942" max="12188" width="9.140625" style="117"/>
    <col min="12189" max="12189" width="6.7109375" style="117" customWidth="1"/>
    <col min="12190" max="12190" width="62.7109375" style="117" customWidth="1"/>
    <col min="12191" max="12191" width="8.42578125" style="117" customWidth="1"/>
    <col min="12192" max="12192" width="7" style="117" bestFit="1" customWidth="1"/>
    <col min="12193" max="12193" width="11.28515625" style="117" bestFit="1" customWidth="1"/>
    <col min="12194" max="12194" width="8" style="117" bestFit="1" customWidth="1"/>
    <col min="12195" max="12195" width="11.28515625" style="117" bestFit="1" customWidth="1"/>
    <col min="12196" max="12196" width="7" style="117" bestFit="1" customWidth="1"/>
    <col min="12197" max="12197" width="11.28515625" style="117" bestFit="1" customWidth="1"/>
    <col min="12198" max="12444" width="9.140625" style="117"/>
    <col min="12445" max="12445" width="6.7109375" style="117" customWidth="1"/>
    <col min="12446" max="12446" width="62.7109375" style="117" customWidth="1"/>
    <col min="12447" max="12447" width="8.42578125" style="117" customWidth="1"/>
    <col min="12448" max="12448" width="7" style="117" bestFit="1" customWidth="1"/>
    <col min="12449" max="12449" width="11.28515625" style="117" bestFit="1" customWidth="1"/>
    <col min="12450" max="12450" width="8" style="117" bestFit="1" customWidth="1"/>
    <col min="12451" max="12451" width="11.28515625" style="117" bestFit="1" customWidth="1"/>
    <col min="12452" max="12452" width="7" style="117" bestFit="1" customWidth="1"/>
    <col min="12453" max="12453" width="11.28515625" style="117" bestFit="1" customWidth="1"/>
    <col min="12454" max="12700" width="9.140625" style="117"/>
    <col min="12701" max="12701" width="6.7109375" style="117" customWidth="1"/>
    <col min="12702" max="12702" width="62.7109375" style="117" customWidth="1"/>
    <col min="12703" max="12703" width="8.42578125" style="117" customWidth="1"/>
    <col min="12704" max="12704" width="7" style="117" bestFit="1" customWidth="1"/>
    <col min="12705" max="12705" width="11.28515625" style="117" bestFit="1" customWidth="1"/>
    <col min="12706" max="12706" width="8" style="117" bestFit="1" customWidth="1"/>
    <col min="12707" max="12707" width="11.28515625" style="117" bestFit="1" customWidth="1"/>
    <col min="12708" max="12708" width="7" style="117" bestFit="1" customWidth="1"/>
    <col min="12709" max="12709" width="11.28515625" style="117" bestFit="1" customWidth="1"/>
    <col min="12710" max="12956" width="9.140625" style="117"/>
    <col min="12957" max="12957" width="6.7109375" style="117" customWidth="1"/>
    <col min="12958" max="12958" width="62.7109375" style="117" customWidth="1"/>
    <col min="12959" max="12959" width="8.42578125" style="117" customWidth="1"/>
    <col min="12960" max="12960" width="7" style="117" bestFit="1" customWidth="1"/>
    <col min="12961" max="12961" width="11.28515625" style="117" bestFit="1" customWidth="1"/>
    <col min="12962" max="12962" width="8" style="117" bestFit="1" customWidth="1"/>
    <col min="12963" max="12963" width="11.28515625" style="117" bestFit="1" customWidth="1"/>
    <col min="12964" max="12964" width="7" style="117" bestFit="1" customWidth="1"/>
    <col min="12965" max="12965" width="11.28515625" style="117" bestFit="1" customWidth="1"/>
    <col min="12966" max="13212" width="9.140625" style="117"/>
    <col min="13213" max="13213" width="6.7109375" style="117" customWidth="1"/>
    <col min="13214" max="13214" width="62.7109375" style="117" customWidth="1"/>
    <col min="13215" max="13215" width="8.42578125" style="117" customWidth="1"/>
    <col min="13216" max="13216" width="7" style="117" bestFit="1" customWidth="1"/>
    <col min="13217" max="13217" width="11.28515625" style="117" bestFit="1" customWidth="1"/>
    <col min="13218" max="13218" width="8" style="117" bestFit="1" customWidth="1"/>
    <col min="13219" max="13219" width="11.28515625" style="117" bestFit="1" customWidth="1"/>
    <col min="13220" max="13220" width="7" style="117" bestFit="1" customWidth="1"/>
    <col min="13221" max="13221" width="11.28515625" style="117" bestFit="1" customWidth="1"/>
    <col min="13222" max="13468" width="9.140625" style="117"/>
    <col min="13469" max="13469" width="6.7109375" style="117" customWidth="1"/>
    <col min="13470" max="13470" width="62.7109375" style="117" customWidth="1"/>
    <col min="13471" max="13471" width="8.42578125" style="117" customWidth="1"/>
    <col min="13472" max="13472" width="7" style="117" bestFit="1" customWidth="1"/>
    <col min="13473" max="13473" width="11.28515625" style="117" bestFit="1" customWidth="1"/>
    <col min="13474" max="13474" width="8" style="117" bestFit="1" customWidth="1"/>
    <col min="13475" max="13475" width="11.28515625" style="117" bestFit="1" customWidth="1"/>
    <col min="13476" max="13476" width="7" style="117" bestFit="1" customWidth="1"/>
    <col min="13477" max="13477" width="11.28515625" style="117" bestFit="1" customWidth="1"/>
    <col min="13478" max="13724" width="9.140625" style="117"/>
    <col min="13725" max="13725" width="6.7109375" style="117" customWidth="1"/>
    <col min="13726" max="13726" width="62.7109375" style="117" customWidth="1"/>
    <col min="13727" max="13727" width="8.42578125" style="117" customWidth="1"/>
    <col min="13728" max="13728" width="7" style="117" bestFit="1" customWidth="1"/>
    <col min="13729" max="13729" width="11.28515625" style="117" bestFit="1" customWidth="1"/>
    <col min="13730" max="13730" width="8" style="117" bestFit="1" customWidth="1"/>
    <col min="13731" max="13731" width="11.28515625" style="117" bestFit="1" customWidth="1"/>
    <col min="13732" max="13732" width="7" style="117" bestFit="1" customWidth="1"/>
    <col min="13733" max="13733" width="11.28515625" style="117" bestFit="1" customWidth="1"/>
    <col min="13734" max="13980" width="9.140625" style="117"/>
    <col min="13981" max="13981" width="6.7109375" style="117" customWidth="1"/>
    <col min="13982" max="13982" width="62.7109375" style="117" customWidth="1"/>
    <col min="13983" max="13983" width="8.42578125" style="117" customWidth="1"/>
    <col min="13984" max="13984" width="7" style="117" bestFit="1" customWidth="1"/>
    <col min="13985" max="13985" width="11.28515625" style="117" bestFit="1" customWidth="1"/>
    <col min="13986" max="13986" width="8" style="117" bestFit="1" customWidth="1"/>
    <col min="13987" max="13987" width="11.28515625" style="117" bestFit="1" customWidth="1"/>
    <col min="13988" max="13988" width="7" style="117" bestFit="1" customWidth="1"/>
    <col min="13989" max="13989" width="11.28515625" style="117" bestFit="1" customWidth="1"/>
    <col min="13990" max="14236" width="9.140625" style="117"/>
    <col min="14237" max="14237" width="6.7109375" style="117" customWidth="1"/>
    <col min="14238" max="14238" width="62.7109375" style="117" customWidth="1"/>
    <col min="14239" max="14239" width="8.42578125" style="117" customWidth="1"/>
    <col min="14240" max="14240" width="7" style="117" bestFit="1" customWidth="1"/>
    <col min="14241" max="14241" width="11.28515625" style="117" bestFit="1" customWidth="1"/>
    <col min="14242" max="14242" width="8" style="117" bestFit="1" customWidth="1"/>
    <col min="14243" max="14243" width="11.28515625" style="117" bestFit="1" customWidth="1"/>
    <col min="14244" max="14244" width="7" style="117" bestFit="1" customWidth="1"/>
    <col min="14245" max="14245" width="11.28515625" style="117" bestFit="1" customWidth="1"/>
    <col min="14246" max="14492" width="9.140625" style="117"/>
    <col min="14493" max="14493" width="6.7109375" style="117" customWidth="1"/>
    <col min="14494" max="14494" width="62.7109375" style="117" customWidth="1"/>
    <col min="14495" max="14495" width="8.42578125" style="117" customWidth="1"/>
    <col min="14496" max="14496" width="7" style="117" bestFit="1" customWidth="1"/>
    <col min="14497" max="14497" width="11.28515625" style="117" bestFit="1" customWidth="1"/>
    <col min="14498" max="14498" width="8" style="117" bestFit="1" customWidth="1"/>
    <col min="14499" max="14499" width="11.28515625" style="117" bestFit="1" customWidth="1"/>
    <col min="14500" max="14500" width="7" style="117" bestFit="1" customWidth="1"/>
    <col min="14501" max="14501" width="11.28515625" style="117" bestFit="1" customWidth="1"/>
    <col min="14502" max="14748" width="9.140625" style="117"/>
    <col min="14749" max="14749" width="6.7109375" style="117" customWidth="1"/>
    <col min="14750" max="14750" width="62.7109375" style="117" customWidth="1"/>
    <col min="14751" max="14751" width="8.42578125" style="117" customWidth="1"/>
    <col min="14752" max="14752" width="7" style="117" bestFit="1" customWidth="1"/>
    <col min="14753" max="14753" width="11.28515625" style="117" bestFit="1" customWidth="1"/>
    <col min="14754" max="14754" width="8" style="117" bestFit="1" customWidth="1"/>
    <col min="14755" max="14755" width="11.28515625" style="117" bestFit="1" customWidth="1"/>
    <col min="14756" max="14756" width="7" style="117" bestFit="1" customWidth="1"/>
    <col min="14757" max="14757" width="11.28515625" style="117" bestFit="1" customWidth="1"/>
    <col min="14758" max="15004" width="9.140625" style="117"/>
    <col min="15005" max="15005" width="6.7109375" style="117" customWidth="1"/>
    <col min="15006" max="15006" width="62.7109375" style="117" customWidth="1"/>
    <col min="15007" max="15007" width="8.42578125" style="117" customWidth="1"/>
    <col min="15008" max="15008" width="7" style="117" bestFit="1" customWidth="1"/>
    <col min="15009" max="15009" width="11.28515625" style="117" bestFit="1" customWidth="1"/>
    <col min="15010" max="15010" width="8" style="117" bestFit="1" customWidth="1"/>
    <col min="15011" max="15011" width="11.28515625" style="117" bestFit="1" customWidth="1"/>
    <col min="15012" max="15012" width="7" style="117" bestFit="1" customWidth="1"/>
    <col min="15013" max="15013" width="11.28515625" style="117" bestFit="1" customWidth="1"/>
    <col min="15014" max="15260" width="9.140625" style="117"/>
    <col min="15261" max="15261" width="6.7109375" style="117" customWidth="1"/>
    <col min="15262" max="15262" width="62.7109375" style="117" customWidth="1"/>
    <col min="15263" max="15263" width="8.42578125" style="117" customWidth="1"/>
    <col min="15264" max="15264" width="7" style="117" bestFit="1" customWidth="1"/>
    <col min="15265" max="15265" width="11.28515625" style="117" bestFit="1" customWidth="1"/>
    <col min="15266" max="15266" width="8" style="117" bestFit="1" customWidth="1"/>
    <col min="15267" max="15267" width="11.28515625" style="117" bestFit="1" customWidth="1"/>
    <col min="15268" max="15268" width="7" style="117" bestFit="1" customWidth="1"/>
    <col min="15269" max="15269" width="11.28515625" style="117" bestFit="1" customWidth="1"/>
    <col min="15270" max="15516" width="9.140625" style="117"/>
    <col min="15517" max="15517" width="6.7109375" style="117" customWidth="1"/>
    <col min="15518" max="15518" width="62.7109375" style="117" customWidth="1"/>
    <col min="15519" max="15519" width="8.42578125" style="117" customWidth="1"/>
    <col min="15520" max="15520" width="7" style="117" bestFit="1" customWidth="1"/>
    <col min="15521" max="15521" width="11.28515625" style="117" bestFit="1" customWidth="1"/>
    <col min="15522" max="15522" width="8" style="117" bestFit="1" customWidth="1"/>
    <col min="15523" max="15523" width="11.28515625" style="117" bestFit="1" customWidth="1"/>
    <col min="15524" max="15524" width="7" style="117" bestFit="1" customWidth="1"/>
    <col min="15525" max="15525" width="11.28515625" style="117" bestFit="1" customWidth="1"/>
    <col min="15526" max="15772" width="9.140625" style="117"/>
    <col min="15773" max="15773" width="6.7109375" style="117" customWidth="1"/>
    <col min="15774" max="15774" width="62.7109375" style="117" customWidth="1"/>
    <col min="15775" max="15775" width="8.42578125" style="117" customWidth="1"/>
    <col min="15776" max="15776" width="7" style="117" bestFit="1" customWidth="1"/>
    <col min="15777" max="15777" width="11.28515625" style="117" bestFit="1" customWidth="1"/>
    <col min="15778" max="15778" width="8" style="117" bestFit="1" customWidth="1"/>
    <col min="15779" max="15779" width="11.28515625" style="117" bestFit="1" customWidth="1"/>
    <col min="15780" max="15780" width="7" style="117" bestFit="1" customWidth="1"/>
    <col min="15781" max="15781" width="11.28515625" style="117" bestFit="1" customWidth="1"/>
    <col min="15782" max="16028" width="9.140625" style="117"/>
    <col min="16029" max="16029" width="6.7109375" style="117" customWidth="1"/>
    <col min="16030" max="16030" width="62.7109375" style="117" customWidth="1"/>
    <col min="16031" max="16031" width="8.42578125" style="117" customWidth="1"/>
    <col min="16032" max="16032" width="7" style="117" bestFit="1" customWidth="1"/>
    <col min="16033" max="16033" width="11.28515625" style="117" bestFit="1" customWidth="1"/>
    <col min="16034" max="16034" width="8" style="117" bestFit="1" customWidth="1"/>
    <col min="16035" max="16035" width="11.28515625" style="117" bestFit="1" customWidth="1"/>
    <col min="16036" max="16036" width="7" style="117" bestFit="1" customWidth="1"/>
    <col min="16037" max="16037" width="11.28515625" style="117" bestFit="1" customWidth="1"/>
    <col min="16038" max="16384" width="9.140625" style="117"/>
  </cols>
  <sheetData>
    <row r="5" spans="1:15" ht="25.5" customHeight="1" x14ac:dyDescent="0.3"/>
    <row r="6" spans="1:15" s="113" customFormat="1" ht="31.5" customHeight="1" x14ac:dyDescent="0.35">
      <c r="A6" s="202" t="s">
        <v>204</v>
      </c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</row>
    <row r="7" spans="1:15" ht="14.25" customHeight="1" x14ac:dyDescent="0.3">
      <c r="A7" s="114"/>
      <c r="B7" s="115"/>
      <c r="C7" s="116"/>
      <c r="K7" s="201"/>
      <c r="L7" s="201"/>
      <c r="M7" s="201"/>
    </row>
    <row r="8" spans="1:15" s="77" customFormat="1" ht="24.75" customHeight="1" x14ac:dyDescent="0.25">
      <c r="A8" s="206" t="s">
        <v>0</v>
      </c>
      <c r="B8" s="194" t="s">
        <v>1</v>
      </c>
      <c r="C8" s="194" t="s">
        <v>2</v>
      </c>
      <c r="D8" s="203" t="s">
        <v>18</v>
      </c>
      <c r="E8" s="204"/>
      <c r="F8" s="204"/>
      <c r="G8" s="204"/>
      <c r="H8" s="204"/>
      <c r="I8" s="204"/>
      <c r="J8" s="204"/>
      <c r="K8" s="204"/>
      <c r="L8" s="204"/>
      <c r="M8" s="205"/>
    </row>
    <row r="9" spans="1:15" ht="23.25" customHeight="1" x14ac:dyDescent="0.3">
      <c r="A9" s="206"/>
      <c r="B9" s="194"/>
      <c r="C9" s="194"/>
      <c r="D9" s="194" t="s">
        <v>291</v>
      </c>
      <c r="E9" s="194"/>
      <c r="F9" s="194" t="s">
        <v>292</v>
      </c>
      <c r="G9" s="194"/>
      <c r="H9" s="194" t="s">
        <v>293</v>
      </c>
      <c r="I9" s="194"/>
      <c r="J9" s="194" t="s">
        <v>294</v>
      </c>
      <c r="K9" s="194"/>
      <c r="L9" s="194" t="s">
        <v>295</v>
      </c>
      <c r="M9" s="194"/>
    </row>
    <row r="10" spans="1:15" ht="78.75" customHeight="1" x14ac:dyDescent="0.3">
      <c r="A10" s="206"/>
      <c r="B10" s="194"/>
      <c r="C10" s="194"/>
      <c r="D10" s="35" t="s">
        <v>3</v>
      </c>
      <c r="E10" s="29" t="s">
        <v>289</v>
      </c>
      <c r="F10" s="35" t="s">
        <v>3</v>
      </c>
      <c r="G10" s="29" t="s">
        <v>289</v>
      </c>
      <c r="H10" s="35" t="s">
        <v>3</v>
      </c>
      <c r="I10" s="29" t="s">
        <v>289</v>
      </c>
      <c r="J10" s="35" t="s">
        <v>3</v>
      </c>
      <c r="K10" s="29" t="s">
        <v>289</v>
      </c>
      <c r="L10" s="35" t="s">
        <v>3</v>
      </c>
      <c r="M10" s="29" t="s">
        <v>289</v>
      </c>
    </row>
    <row r="11" spans="1:15" s="118" customFormat="1" ht="15" customHeight="1" x14ac:dyDescent="0.25">
      <c r="A11" s="32">
        <v>1</v>
      </c>
      <c r="B11" s="31">
        <v>2</v>
      </c>
      <c r="C11" s="32">
        <v>3</v>
      </c>
      <c r="D11" s="31" t="s">
        <v>11</v>
      </c>
      <c r="E11" s="32" t="s">
        <v>45</v>
      </c>
      <c r="F11" s="31" t="s">
        <v>46</v>
      </c>
      <c r="G11" s="32" t="s">
        <v>47</v>
      </c>
      <c r="H11" s="31" t="s">
        <v>41</v>
      </c>
      <c r="I11" s="32" t="s">
        <v>42</v>
      </c>
      <c r="J11" s="31" t="s">
        <v>48</v>
      </c>
      <c r="K11" s="32" t="s">
        <v>49</v>
      </c>
      <c r="L11" s="31" t="s">
        <v>44</v>
      </c>
      <c r="M11" s="32" t="s">
        <v>50</v>
      </c>
    </row>
    <row r="12" spans="1:15" ht="33" customHeight="1" x14ac:dyDescent="0.3">
      <c r="A12" s="119" t="s">
        <v>4</v>
      </c>
      <c r="B12" s="120" t="s">
        <v>12</v>
      </c>
      <c r="C12" s="81"/>
      <c r="D12" s="121">
        <v>52</v>
      </c>
      <c r="E12" s="122">
        <f>E13+E14</f>
        <v>77.900000000000006</v>
      </c>
      <c r="F12" s="121">
        <f>F13+F14</f>
        <v>42</v>
      </c>
      <c r="G12" s="122">
        <f t="shared" ref="G12:M12" si="0">G13+G14</f>
        <v>33.825000000000003</v>
      </c>
      <c r="H12" s="121">
        <f t="shared" ref="H12" si="1">H13+H14</f>
        <v>20</v>
      </c>
      <c r="I12" s="122">
        <f t="shared" ref="I12" si="2">I13+I14</f>
        <v>1.7000000000000002</v>
      </c>
      <c r="J12" s="121">
        <f t="shared" ref="J12" si="3">J13+J14</f>
        <v>20</v>
      </c>
      <c r="K12" s="122">
        <f t="shared" ref="K12" si="4">K13+K14</f>
        <v>1.7000000000000002</v>
      </c>
      <c r="L12" s="121">
        <f t="shared" ref="L12" si="5">L13+L14</f>
        <v>24</v>
      </c>
      <c r="M12" s="122">
        <f t="shared" si="0"/>
        <v>24.49</v>
      </c>
    </row>
    <row r="13" spans="1:15" ht="39" customHeight="1" x14ac:dyDescent="0.3">
      <c r="A13" s="123">
        <v>1.1000000000000001</v>
      </c>
      <c r="B13" s="43" t="s">
        <v>31</v>
      </c>
      <c r="C13" s="124" t="s">
        <v>5</v>
      </c>
      <c r="D13" s="125">
        <v>51</v>
      </c>
      <c r="E13" s="126">
        <v>57.9</v>
      </c>
      <c r="F13" s="125">
        <v>42</v>
      </c>
      <c r="G13" s="126">
        <v>33.825000000000003</v>
      </c>
      <c r="H13" s="125">
        <v>20</v>
      </c>
      <c r="I13" s="126">
        <v>1.7000000000000002</v>
      </c>
      <c r="J13" s="125">
        <v>20</v>
      </c>
      <c r="K13" s="126">
        <v>1.7000000000000002</v>
      </c>
      <c r="L13" s="125">
        <v>24</v>
      </c>
      <c r="M13" s="126">
        <v>24.49</v>
      </c>
    </row>
    <row r="14" spans="1:15" ht="39" customHeight="1" x14ac:dyDescent="0.3">
      <c r="A14" s="123">
        <v>1.2</v>
      </c>
      <c r="B14" s="43" t="s">
        <v>32</v>
      </c>
      <c r="C14" s="124" t="s">
        <v>22</v>
      </c>
      <c r="D14" s="125">
        <v>1</v>
      </c>
      <c r="E14" s="126">
        <v>20</v>
      </c>
      <c r="F14" s="125"/>
      <c r="G14" s="126">
        <v>0</v>
      </c>
      <c r="H14" s="125"/>
      <c r="I14" s="126">
        <v>0</v>
      </c>
      <c r="J14" s="125"/>
      <c r="K14" s="126">
        <v>0</v>
      </c>
      <c r="L14" s="125"/>
      <c r="M14" s="126">
        <v>0</v>
      </c>
    </row>
    <row r="15" spans="1:15" s="128" customFormat="1" ht="36.75" customHeight="1" x14ac:dyDescent="0.25">
      <c r="A15" s="119" t="s">
        <v>10</v>
      </c>
      <c r="B15" s="120" t="s">
        <v>209</v>
      </c>
      <c r="C15" s="81"/>
      <c r="D15" s="127">
        <v>16</v>
      </c>
      <c r="E15" s="122">
        <f>SUM(E16:E28)</f>
        <v>388.33908019635425</v>
      </c>
      <c r="F15" s="127">
        <f t="shared" ref="F15:M15" si="6">SUM(F16:F28)</f>
        <v>23</v>
      </c>
      <c r="G15" s="122">
        <f t="shared" si="6"/>
        <v>323.85731750136114</v>
      </c>
      <c r="H15" s="127">
        <f t="shared" si="6"/>
        <v>16</v>
      </c>
      <c r="I15" s="122">
        <f t="shared" si="6"/>
        <v>372.90595778599493</v>
      </c>
      <c r="J15" s="127">
        <f t="shared" si="6"/>
        <v>13</v>
      </c>
      <c r="K15" s="122">
        <f t="shared" si="6"/>
        <v>420.61573900002929</v>
      </c>
      <c r="L15" s="127">
        <f t="shared" si="6"/>
        <v>16</v>
      </c>
      <c r="M15" s="122">
        <f t="shared" si="6"/>
        <v>548.29590643080405</v>
      </c>
      <c r="O15" s="129"/>
    </row>
    <row r="16" spans="1:15" s="132" customFormat="1" ht="42" x14ac:dyDescent="0.25">
      <c r="A16" s="123">
        <v>2.1</v>
      </c>
      <c r="B16" s="43" t="s">
        <v>281</v>
      </c>
      <c r="C16" s="124" t="s">
        <v>5</v>
      </c>
      <c r="D16" s="130">
        <v>1</v>
      </c>
      <c r="E16" s="131">
        <v>43.063243610081059</v>
      </c>
      <c r="F16" s="130">
        <v>2</v>
      </c>
      <c r="G16" s="131">
        <v>88.710281836766967</v>
      </c>
      <c r="H16" s="130">
        <v>1</v>
      </c>
      <c r="I16" s="131">
        <v>45.685795145935039</v>
      </c>
      <c r="J16" s="130">
        <v>2</v>
      </c>
      <c r="K16" s="131">
        <v>94.112738000626081</v>
      </c>
      <c r="L16" s="130">
        <v>1</v>
      </c>
      <c r="M16" s="131">
        <v>48.468060070322437</v>
      </c>
      <c r="O16" s="129"/>
    </row>
    <row r="17" spans="1:15" s="128" customFormat="1" ht="66.75" customHeight="1" x14ac:dyDescent="0.25">
      <c r="A17" s="123">
        <v>2.2000000000000002</v>
      </c>
      <c r="B17" s="43" t="s">
        <v>282</v>
      </c>
      <c r="C17" s="124" t="s">
        <v>5</v>
      </c>
      <c r="D17" s="130">
        <v>1</v>
      </c>
      <c r="E17" s="131">
        <v>59.978887182382181</v>
      </c>
      <c r="F17" s="133"/>
      <c r="G17" s="131">
        <v>0</v>
      </c>
      <c r="H17" s="130">
        <v>1</v>
      </c>
      <c r="I17" s="131">
        <v>63.631601411789283</v>
      </c>
      <c r="J17" s="133"/>
      <c r="K17" s="131">
        <v>0</v>
      </c>
      <c r="L17" s="130">
        <v>1</v>
      </c>
      <c r="M17" s="131">
        <v>67.506765937767241</v>
      </c>
    </row>
    <row r="18" spans="1:15" s="132" customFormat="1" ht="54" x14ac:dyDescent="0.25">
      <c r="A18" s="123">
        <v>2.2999999999999998</v>
      </c>
      <c r="B18" s="43" t="s">
        <v>220</v>
      </c>
      <c r="C18" s="124" t="s">
        <v>5</v>
      </c>
      <c r="D18" s="130">
        <v>1</v>
      </c>
      <c r="E18" s="131">
        <v>121.22949078280568</v>
      </c>
      <c r="F18" s="130"/>
      <c r="G18" s="131">
        <v>0</v>
      </c>
      <c r="H18" s="130">
        <v>1</v>
      </c>
      <c r="I18" s="131">
        <v>128.61236677147889</v>
      </c>
      <c r="J18" s="130"/>
      <c r="K18" s="131">
        <v>0</v>
      </c>
      <c r="L18" s="130">
        <v>1</v>
      </c>
      <c r="M18" s="131">
        <v>136.4448599078616</v>
      </c>
      <c r="O18" s="129"/>
    </row>
    <row r="19" spans="1:15" s="128" customFormat="1" ht="33" customHeight="1" x14ac:dyDescent="0.25">
      <c r="A19" s="123">
        <v>2.4</v>
      </c>
      <c r="B19" s="43" t="s">
        <v>20</v>
      </c>
      <c r="C19" s="124" t="s">
        <v>5</v>
      </c>
      <c r="D19" s="125">
        <v>4</v>
      </c>
      <c r="E19" s="131">
        <v>24.054766973664918</v>
      </c>
      <c r="F19" s="125"/>
      <c r="G19" s="131">
        <v>0</v>
      </c>
      <c r="H19" s="125"/>
      <c r="I19" s="131">
        <v>0</v>
      </c>
      <c r="J19" s="125">
        <v>2</v>
      </c>
      <c r="K19" s="131">
        <v>13.142646675416019</v>
      </c>
      <c r="L19" s="130">
        <v>2</v>
      </c>
      <c r="M19" s="131">
        <v>13.536926075678453</v>
      </c>
    </row>
    <row r="20" spans="1:15" s="128" customFormat="1" ht="35.25" customHeight="1" x14ac:dyDescent="0.25">
      <c r="A20" s="123">
        <v>2.5</v>
      </c>
      <c r="B20" s="43" t="s">
        <v>221</v>
      </c>
      <c r="C20" s="124" t="s">
        <v>5</v>
      </c>
      <c r="D20" s="134">
        <v>1</v>
      </c>
      <c r="E20" s="131">
        <v>63.915762441255701</v>
      </c>
      <c r="F20" s="130"/>
      <c r="G20" s="131">
        <v>0</v>
      </c>
      <c r="H20" s="130"/>
      <c r="I20" s="131">
        <v>0</v>
      </c>
      <c r="J20" s="130"/>
      <c r="K20" s="131">
        <v>0</v>
      </c>
      <c r="L20" s="130"/>
      <c r="M20" s="131">
        <v>0</v>
      </c>
    </row>
    <row r="21" spans="1:15" s="128" customFormat="1" ht="35.25" customHeight="1" x14ac:dyDescent="0.25">
      <c r="A21" s="123">
        <v>2.6</v>
      </c>
      <c r="B21" s="43" t="s">
        <v>15</v>
      </c>
      <c r="C21" s="124" t="s">
        <v>5</v>
      </c>
      <c r="D21" s="134">
        <v>3</v>
      </c>
      <c r="E21" s="131">
        <v>19.540227078216795</v>
      </c>
      <c r="F21" s="130">
        <v>12</v>
      </c>
      <c r="G21" s="131">
        <v>80.505735562253221</v>
      </c>
      <c r="H21" s="130">
        <v>8</v>
      </c>
      <c r="I21" s="131">
        <v>55.280605086080513</v>
      </c>
      <c r="J21" s="130">
        <v>2</v>
      </c>
      <c r="K21" s="131">
        <v>14.234755809665705</v>
      </c>
      <c r="L21" s="130">
        <v>6</v>
      </c>
      <c r="M21" s="131">
        <v>43.98539545186712</v>
      </c>
    </row>
    <row r="22" spans="1:15" s="128" customFormat="1" ht="35.25" customHeight="1" x14ac:dyDescent="0.25">
      <c r="A22" s="123">
        <v>2.7</v>
      </c>
      <c r="B22" s="43" t="s">
        <v>23</v>
      </c>
      <c r="C22" s="124" t="s">
        <v>5</v>
      </c>
      <c r="D22" s="134">
        <v>1</v>
      </c>
      <c r="E22" s="131">
        <v>6.5582554488747311</v>
      </c>
      <c r="F22" s="130">
        <v>1</v>
      </c>
      <c r="G22" s="131">
        <v>6.7550031123409724</v>
      </c>
      <c r="H22" s="130">
        <v>1</v>
      </c>
      <c r="I22" s="131">
        <v>6.9576532057112015</v>
      </c>
      <c r="J22" s="130">
        <v>1</v>
      </c>
      <c r="K22" s="131">
        <v>7.1663828018825377</v>
      </c>
      <c r="L22" s="130">
        <v>1</v>
      </c>
      <c r="M22" s="131">
        <v>7.3813742859390148</v>
      </c>
    </row>
    <row r="23" spans="1:15" s="128" customFormat="1" ht="35.25" customHeight="1" x14ac:dyDescent="0.25">
      <c r="A23" s="123">
        <v>2.8</v>
      </c>
      <c r="B23" s="43" t="s">
        <v>33</v>
      </c>
      <c r="C23" s="124" t="s">
        <v>5</v>
      </c>
      <c r="D23" s="134">
        <v>1</v>
      </c>
      <c r="E23" s="131">
        <v>30.443246679073173</v>
      </c>
      <c r="F23" s="130"/>
      <c r="G23" s="131">
        <v>0</v>
      </c>
      <c r="H23" s="130"/>
      <c r="I23" s="131">
        <v>0</v>
      </c>
      <c r="J23" s="130"/>
      <c r="K23" s="131">
        <v>0</v>
      </c>
      <c r="L23" s="130"/>
      <c r="M23" s="131">
        <v>0</v>
      </c>
    </row>
    <row r="24" spans="1:15" s="128" customFormat="1" ht="35.25" customHeight="1" x14ac:dyDescent="0.25">
      <c r="A24" s="123">
        <v>2.9</v>
      </c>
      <c r="B24" s="43" t="s">
        <v>283</v>
      </c>
      <c r="C24" s="124" t="s">
        <v>5</v>
      </c>
      <c r="D24" s="134">
        <v>3</v>
      </c>
      <c r="E24" s="131">
        <v>19.555200000000003</v>
      </c>
      <c r="F24" s="130">
        <v>4</v>
      </c>
      <c r="G24" s="131">
        <v>26.855808</v>
      </c>
      <c r="H24" s="130">
        <v>3</v>
      </c>
      <c r="I24" s="131">
        <v>20.746111680000002</v>
      </c>
      <c r="J24" s="130">
        <v>2</v>
      </c>
      <c r="K24" s="131">
        <v>14.245663353600001</v>
      </c>
      <c r="L24" s="130">
        <v>3</v>
      </c>
      <c r="M24" s="131">
        <v>22.009549881312005</v>
      </c>
    </row>
    <row r="25" spans="1:15" s="128" customFormat="1" ht="35.25" customHeight="1" x14ac:dyDescent="0.25">
      <c r="A25" s="135">
        <v>2.1</v>
      </c>
      <c r="B25" s="43" t="s">
        <v>16</v>
      </c>
      <c r="C25" s="124" t="s">
        <v>5</v>
      </c>
      <c r="D25" s="133"/>
      <c r="E25" s="131">
        <v>0</v>
      </c>
      <c r="F25" s="130">
        <v>1</v>
      </c>
      <c r="G25" s="131">
        <v>6.4149900000000004</v>
      </c>
      <c r="H25" s="130"/>
      <c r="I25" s="131">
        <v>0</v>
      </c>
      <c r="J25" s="130">
        <v>1</v>
      </c>
      <c r="K25" s="131">
        <v>6.7967957073049838</v>
      </c>
      <c r="L25" s="130"/>
      <c r="M25" s="131">
        <v>0</v>
      </c>
    </row>
    <row r="26" spans="1:15" s="128" customFormat="1" ht="35.25" customHeight="1" x14ac:dyDescent="0.25">
      <c r="A26" s="135">
        <v>2.11</v>
      </c>
      <c r="B26" s="43" t="s">
        <v>14</v>
      </c>
      <c r="C26" s="124" t="s">
        <v>5</v>
      </c>
      <c r="D26" s="133"/>
      <c r="E26" s="131">
        <v>0</v>
      </c>
      <c r="F26" s="130">
        <v>1</v>
      </c>
      <c r="G26" s="131">
        <v>13.66049999</v>
      </c>
      <c r="H26" s="130"/>
      <c r="I26" s="131">
        <v>0</v>
      </c>
      <c r="J26" s="130">
        <v>1</v>
      </c>
      <c r="K26" s="131">
        <v>14.48850284940511</v>
      </c>
      <c r="L26" s="130"/>
      <c r="M26" s="131">
        <v>0</v>
      </c>
    </row>
    <row r="27" spans="1:15" s="128" customFormat="1" ht="46.5" customHeight="1" x14ac:dyDescent="0.25">
      <c r="A27" s="135">
        <v>2.12</v>
      </c>
      <c r="B27" s="43" t="s">
        <v>284</v>
      </c>
      <c r="C27" s="124" t="s">
        <v>5</v>
      </c>
      <c r="D27" s="134"/>
      <c r="E27" s="131">
        <v>0</v>
      </c>
      <c r="F27" s="130"/>
      <c r="G27" s="131">
        <v>0</v>
      </c>
      <c r="H27" s="130"/>
      <c r="I27" s="131">
        <v>0</v>
      </c>
      <c r="J27" s="130">
        <v>1</v>
      </c>
      <c r="K27" s="131">
        <v>202.87667458257877</v>
      </c>
      <c r="L27" s="130">
        <v>1</v>
      </c>
      <c r="M27" s="131">
        <v>208.96297482005613</v>
      </c>
    </row>
    <row r="28" spans="1:15" s="128" customFormat="1" ht="35.25" customHeight="1" x14ac:dyDescent="0.25">
      <c r="A28" s="135">
        <v>2.13</v>
      </c>
      <c r="B28" s="43" t="s">
        <v>85</v>
      </c>
      <c r="C28" s="124"/>
      <c r="D28" s="133"/>
      <c r="E28" s="131">
        <v>0</v>
      </c>
      <c r="F28" s="130">
        <v>2</v>
      </c>
      <c r="G28" s="131">
        <v>100.954999</v>
      </c>
      <c r="H28" s="130">
        <v>1</v>
      </c>
      <c r="I28" s="131">
        <v>51.991824485000002</v>
      </c>
      <c r="J28" s="130">
        <v>1</v>
      </c>
      <c r="K28" s="131">
        <v>53.551579219550007</v>
      </c>
      <c r="L28" s="130"/>
      <c r="M28" s="131">
        <v>0</v>
      </c>
    </row>
    <row r="29" spans="1:15" s="128" customFormat="1" ht="54.75" customHeight="1" x14ac:dyDescent="0.25">
      <c r="A29" s="136" t="s">
        <v>8</v>
      </c>
      <c r="B29" s="95" t="s">
        <v>184</v>
      </c>
      <c r="C29" s="81" t="s">
        <v>5</v>
      </c>
      <c r="D29" s="137"/>
      <c r="E29" s="122">
        <f>SUM(E30:E33)</f>
        <v>0</v>
      </c>
      <c r="F29" s="127">
        <v>16</v>
      </c>
      <c r="G29" s="122">
        <f t="shared" ref="G29:M29" si="7">SUM(G30:G33)</f>
        <v>10.416</v>
      </c>
      <c r="H29" s="122"/>
      <c r="I29" s="122">
        <f t="shared" si="7"/>
        <v>0</v>
      </c>
      <c r="J29" s="122"/>
      <c r="K29" s="122">
        <f t="shared" si="7"/>
        <v>0</v>
      </c>
      <c r="L29" s="122"/>
      <c r="M29" s="122">
        <f t="shared" si="7"/>
        <v>0</v>
      </c>
    </row>
    <row r="30" spans="1:15" s="128" customFormat="1" ht="34.5" customHeight="1" x14ac:dyDescent="0.25">
      <c r="A30" s="123">
        <v>3.1</v>
      </c>
      <c r="B30" s="43" t="s">
        <v>28</v>
      </c>
      <c r="C30" s="124" t="s">
        <v>5</v>
      </c>
      <c r="D30" s="133"/>
      <c r="E30" s="131">
        <v>0</v>
      </c>
      <c r="F30" s="130">
        <v>2</v>
      </c>
      <c r="G30" s="131">
        <v>1.1759999999999999</v>
      </c>
      <c r="H30" s="130"/>
      <c r="I30" s="131">
        <v>0</v>
      </c>
      <c r="J30" s="130"/>
      <c r="K30" s="131">
        <v>0</v>
      </c>
      <c r="L30" s="130"/>
      <c r="M30" s="131">
        <v>0</v>
      </c>
    </row>
    <row r="31" spans="1:15" s="128" customFormat="1" ht="50.25" customHeight="1" x14ac:dyDescent="0.25">
      <c r="A31" s="123">
        <v>3.2</v>
      </c>
      <c r="B31" s="43" t="s">
        <v>29</v>
      </c>
      <c r="C31" s="124" t="s">
        <v>5</v>
      </c>
      <c r="D31" s="133"/>
      <c r="E31" s="131">
        <v>0</v>
      </c>
      <c r="F31" s="130">
        <v>12</v>
      </c>
      <c r="G31" s="131">
        <v>7.92</v>
      </c>
      <c r="H31" s="130"/>
      <c r="I31" s="131">
        <v>0</v>
      </c>
      <c r="J31" s="130"/>
      <c r="K31" s="131">
        <v>0</v>
      </c>
      <c r="L31" s="130"/>
      <c r="M31" s="131">
        <v>0</v>
      </c>
    </row>
    <row r="32" spans="1:15" s="128" customFormat="1" ht="29.25" customHeight="1" x14ac:dyDescent="0.25">
      <c r="A32" s="123">
        <v>3.3</v>
      </c>
      <c r="B32" s="43" t="s">
        <v>84</v>
      </c>
      <c r="C32" s="124" t="s">
        <v>5</v>
      </c>
      <c r="D32" s="133"/>
      <c r="E32" s="131">
        <v>0</v>
      </c>
      <c r="F32" s="130">
        <v>1</v>
      </c>
      <c r="G32" s="131">
        <v>0.66</v>
      </c>
      <c r="H32" s="130"/>
      <c r="I32" s="131">
        <v>0</v>
      </c>
      <c r="J32" s="130"/>
      <c r="K32" s="131">
        <v>0</v>
      </c>
      <c r="L32" s="130"/>
      <c r="M32" s="131">
        <v>0</v>
      </c>
    </row>
    <row r="33" spans="1:19" s="128" customFormat="1" ht="54.75" customHeight="1" x14ac:dyDescent="0.25">
      <c r="A33" s="123">
        <v>3.4</v>
      </c>
      <c r="B33" s="43" t="s">
        <v>86</v>
      </c>
      <c r="C33" s="124" t="s">
        <v>5</v>
      </c>
      <c r="D33" s="133"/>
      <c r="E33" s="131">
        <v>0</v>
      </c>
      <c r="F33" s="130">
        <v>1</v>
      </c>
      <c r="G33" s="131">
        <v>0.66</v>
      </c>
      <c r="H33" s="130"/>
      <c r="I33" s="131">
        <v>0</v>
      </c>
      <c r="J33" s="130"/>
      <c r="K33" s="131">
        <v>0</v>
      </c>
      <c r="L33" s="130"/>
      <c r="M33" s="131">
        <v>0</v>
      </c>
    </row>
    <row r="34" spans="1:19" s="128" customFormat="1" ht="48.75" customHeight="1" x14ac:dyDescent="0.25">
      <c r="A34" s="119" t="s">
        <v>11</v>
      </c>
      <c r="B34" s="120" t="s">
        <v>34</v>
      </c>
      <c r="C34" s="81" t="s">
        <v>35</v>
      </c>
      <c r="D34" s="138"/>
      <c r="E34" s="122">
        <v>0</v>
      </c>
      <c r="F34" s="139">
        <v>1.3</v>
      </c>
      <c r="G34" s="139">
        <v>1</v>
      </c>
      <c r="H34" s="138"/>
      <c r="I34" s="122">
        <v>0</v>
      </c>
      <c r="J34" s="138"/>
      <c r="K34" s="122">
        <v>0</v>
      </c>
      <c r="L34" s="138"/>
      <c r="M34" s="122">
        <v>0</v>
      </c>
    </row>
    <row r="35" spans="1:19" s="23" customFormat="1" ht="24.75" customHeight="1" x14ac:dyDescent="0.25">
      <c r="A35" s="57"/>
      <c r="B35" s="58" t="s">
        <v>9</v>
      </c>
      <c r="C35" s="59"/>
      <c r="D35" s="140"/>
      <c r="E35" s="141">
        <f>E34+E29+E15+E12</f>
        <v>466.23908019635428</v>
      </c>
      <c r="F35" s="141"/>
      <c r="G35" s="141">
        <f t="shared" ref="G35:M35" si="8">G34+G29+G15+G12</f>
        <v>369.09831750136112</v>
      </c>
      <c r="H35" s="141"/>
      <c r="I35" s="141">
        <f t="shared" si="8"/>
        <v>374.60595778599492</v>
      </c>
      <c r="J35" s="141"/>
      <c r="K35" s="141">
        <f t="shared" si="8"/>
        <v>422.31573900002928</v>
      </c>
      <c r="L35" s="141"/>
      <c r="M35" s="141">
        <f t="shared" si="8"/>
        <v>572.78590643080406</v>
      </c>
      <c r="N35" s="24"/>
      <c r="O35" s="24"/>
      <c r="P35" s="24"/>
      <c r="Q35" s="24"/>
      <c r="R35" s="24"/>
      <c r="S35" s="24"/>
    </row>
    <row r="36" spans="1:19" ht="22.5" customHeight="1" x14ac:dyDescent="0.3">
      <c r="A36" s="142"/>
      <c r="B36" s="143"/>
      <c r="C36" s="143"/>
    </row>
    <row r="37" spans="1:19" s="144" customFormat="1" ht="27" customHeight="1" x14ac:dyDescent="0.25">
      <c r="A37" s="200" t="s">
        <v>296</v>
      </c>
      <c r="B37" s="200"/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0"/>
    </row>
    <row r="38" spans="1:19" ht="30" customHeight="1" x14ac:dyDescent="0.3"/>
    <row r="39" spans="1:19" ht="39.950000000000003" customHeight="1" x14ac:dyDescent="0.3"/>
  </sheetData>
  <mergeCells count="12">
    <mergeCell ref="A37:M37"/>
    <mergeCell ref="K7:M7"/>
    <mergeCell ref="A6:M6"/>
    <mergeCell ref="F9:G9"/>
    <mergeCell ref="H9:I9"/>
    <mergeCell ref="J9:K9"/>
    <mergeCell ref="L9:M9"/>
    <mergeCell ref="D8:M8"/>
    <mergeCell ref="A8:A10"/>
    <mergeCell ref="B8:B10"/>
    <mergeCell ref="C8:C10"/>
    <mergeCell ref="D9:E9"/>
  </mergeCells>
  <printOptions horizontalCentered="1"/>
  <pageMargins left="0" right="0" top="0.35" bottom="0.45" header="0.3" footer="0.4"/>
  <pageSetup paperSize="9" scale="95" fitToHeight="0" orientation="landscape" errors="blank" r:id="rId1"/>
  <headerFooter>
    <oddFooter>&amp;C&amp;P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U19"/>
  <sheetViews>
    <sheetView view="pageBreakPreview" zoomScale="115" zoomScaleNormal="100" zoomScaleSheetLayoutView="115" workbookViewId="0">
      <selection activeCell="B24" sqref="B24"/>
    </sheetView>
  </sheetViews>
  <sheetFormatPr defaultRowHeight="16.5" x14ac:dyDescent="0.3"/>
  <cols>
    <col min="1" max="1" width="4.42578125" style="148" bestFit="1" customWidth="1"/>
    <col min="2" max="2" width="38.28515625" style="148" customWidth="1"/>
    <col min="3" max="3" width="9.7109375" style="148" customWidth="1"/>
    <col min="4" max="4" width="8.85546875" style="148" customWidth="1"/>
    <col min="5" max="5" width="9.7109375" style="148" customWidth="1"/>
    <col min="6" max="6" width="8.85546875" style="148" customWidth="1"/>
    <col min="7" max="7" width="9.28515625" style="148" customWidth="1"/>
    <col min="8" max="8" width="9" style="148" customWidth="1"/>
    <col min="9" max="9" width="8.5703125" style="148" customWidth="1"/>
    <col min="10" max="10" width="8.85546875" style="148" customWidth="1"/>
    <col min="11" max="11" width="8.7109375" style="148" customWidth="1"/>
    <col min="12" max="12" width="8.5703125" style="148" customWidth="1"/>
    <col min="13" max="13" width="9.5703125" style="148" customWidth="1"/>
    <col min="14" max="206" width="9.140625" style="148"/>
    <col min="207" max="207" width="51.42578125" style="148" customWidth="1"/>
    <col min="208" max="213" width="9.140625" style="148"/>
    <col min="214" max="214" width="11.7109375" style="148" customWidth="1"/>
    <col min="215" max="462" width="9.140625" style="148"/>
    <col min="463" max="463" width="51.42578125" style="148" customWidth="1"/>
    <col min="464" max="469" width="9.140625" style="148"/>
    <col min="470" max="470" width="11.7109375" style="148" customWidth="1"/>
    <col min="471" max="718" width="9.140625" style="148"/>
    <col min="719" max="719" width="51.42578125" style="148" customWidth="1"/>
    <col min="720" max="725" width="9.140625" style="148"/>
    <col min="726" max="726" width="11.7109375" style="148" customWidth="1"/>
    <col min="727" max="974" width="9.140625" style="148"/>
    <col min="975" max="975" width="51.42578125" style="148" customWidth="1"/>
    <col min="976" max="981" width="9.140625" style="148"/>
    <col min="982" max="982" width="11.7109375" style="148" customWidth="1"/>
    <col min="983" max="1230" width="9.140625" style="148"/>
    <col min="1231" max="1231" width="51.42578125" style="148" customWidth="1"/>
    <col min="1232" max="1237" width="9.140625" style="148"/>
    <col min="1238" max="1238" width="11.7109375" style="148" customWidth="1"/>
    <col min="1239" max="1486" width="9.140625" style="148"/>
    <col min="1487" max="1487" width="51.42578125" style="148" customWidth="1"/>
    <col min="1488" max="1493" width="9.140625" style="148"/>
    <col min="1494" max="1494" width="11.7109375" style="148" customWidth="1"/>
    <col min="1495" max="1742" width="9.140625" style="148"/>
    <col min="1743" max="1743" width="51.42578125" style="148" customWidth="1"/>
    <col min="1744" max="1749" width="9.140625" style="148"/>
    <col min="1750" max="1750" width="11.7109375" style="148" customWidth="1"/>
    <col min="1751" max="1998" width="9.140625" style="148"/>
    <col min="1999" max="1999" width="51.42578125" style="148" customWidth="1"/>
    <col min="2000" max="2005" width="9.140625" style="148"/>
    <col min="2006" max="2006" width="11.7109375" style="148" customWidth="1"/>
    <col min="2007" max="2254" width="9.140625" style="148"/>
    <col min="2255" max="2255" width="51.42578125" style="148" customWidth="1"/>
    <col min="2256" max="2261" width="9.140625" style="148"/>
    <col min="2262" max="2262" width="11.7109375" style="148" customWidth="1"/>
    <col min="2263" max="2510" width="9.140625" style="148"/>
    <col min="2511" max="2511" width="51.42578125" style="148" customWidth="1"/>
    <col min="2512" max="2517" width="9.140625" style="148"/>
    <col min="2518" max="2518" width="11.7109375" style="148" customWidth="1"/>
    <col min="2519" max="2766" width="9.140625" style="148"/>
    <col min="2767" max="2767" width="51.42578125" style="148" customWidth="1"/>
    <col min="2768" max="2773" width="9.140625" style="148"/>
    <col min="2774" max="2774" width="11.7109375" style="148" customWidth="1"/>
    <col min="2775" max="3022" width="9.140625" style="148"/>
    <col min="3023" max="3023" width="51.42578125" style="148" customWidth="1"/>
    <col min="3024" max="3029" width="9.140625" style="148"/>
    <col min="3030" max="3030" width="11.7109375" style="148" customWidth="1"/>
    <col min="3031" max="3278" width="9.140625" style="148"/>
    <col min="3279" max="3279" width="51.42578125" style="148" customWidth="1"/>
    <col min="3280" max="3285" width="9.140625" style="148"/>
    <col min="3286" max="3286" width="11.7109375" style="148" customWidth="1"/>
    <col min="3287" max="3534" width="9.140625" style="148"/>
    <col min="3535" max="3535" width="51.42578125" style="148" customWidth="1"/>
    <col min="3536" max="3541" width="9.140625" style="148"/>
    <col min="3542" max="3542" width="11.7109375" style="148" customWidth="1"/>
    <col min="3543" max="3790" width="9.140625" style="148"/>
    <col min="3791" max="3791" width="51.42578125" style="148" customWidth="1"/>
    <col min="3792" max="3797" width="9.140625" style="148"/>
    <col min="3798" max="3798" width="11.7109375" style="148" customWidth="1"/>
    <col min="3799" max="4046" width="9.140625" style="148"/>
    <col min="4047" max="4047" width="51.42578125" style="148" customWidth="1"/>
    <col min="4048" max="4053" width="9.140625" style="148"/>
    <col min="4054" max="4054" width="11.7109375" style="148" customWidth="1"/>
    <col min="4055" max="4302" width="9.140625" style="148"/>
    <col min="4303" max="4303" width="51.42578125" style="148" customWidth="1"/>
    <col min="4304" max="4309" width="9.140625" style="148"/>
    <col min="4310" max="4310" width="11.7109375" style="148" customWidth="1"/>
    <col min="4311" max="4558" width="9.140625" style="148"/>
    <col min="4559" max="4559" width="51.42578125" style="148" customWidth="1"/>
    <col min="4560" max="4565" width="9.140625" style="148"/>
    <col min="4566" max="4566" width="11.7109375" style="148" customWidth="1"/>
    <col min="4567" max="4814" width="9.140625" style="148"/>
    <col min="4815" max="4815" width="51.42578125" style="148" customWidth="1"/>
    <col min="4816" max="4821" width="9.140625" style="148"/>
    <col min="4822" max="4822" width="11.7109375" style="148" customWidth="1"/>
    <col min="4823" max="5070" width="9.140625" style="148"/>
    <col min="5071" max="5071" width="51.42578125" style="148" customWidth="1"/>
    <col min="5072" max="5077" width="9.140625" style="148"/>
    <col min="5078" max="5078" width="11.7109375" style="148" customWidth="1"/>
    <col min="5079" max="5326" width="9.140625" style="148"/>
    <col min="5327" max="5327" width="51.42578125" style="148" customWidth="1"/>
    <col min="5328" max="5333" width="9.140625" style="148"/>
    <col min="5334" max="5334" width="11.7109375" style="148" customWidth="1"/>
    <col min="5335" max="5582" width="9.140625" style="148"/>
    <col min="5583" max="5583" width="51.42578125" style="148" customWidth="1"/>
    <col min="5584" max="5589" width="9.140625" style="148"/>
    <col min="5590" max="5590" width="11.7109375" style="148" customWidth="1"/>
    <col min="5591" max="5838" width="9.140625" style="148"/>
    <col min="5839" max="5839" width="51.42578125" style="148" customWidth="1"/>
    <col min="5840" max="5845" width="9.140625" style="148"/>
    <col min="5846" max="5846" width="11.7109375" style="148" customWidth="1"/>
    <col min="5847" max="6094" width="9.140625" style="148"/>
    <col min="6095" max="6095" width="51.42578125" style="148" customWidth="1"/>
    <col min="6096" max="6101" width="9.140625" style="148"/>
    <col min="6102" max="6102" width="11.7109375" style="148" customWidth="1"/>
    <col min="6103" max="6350" width="9.140625" style="148"/>
    <col min="6351" max="6351" width="51.42578125" style="148" customWidth="1"/>
    <col min="6352" max="6357" width="9.140625" style="148"/>
    <col min="6358" max="6358" width="11.7109375" style="148" customWidth="1"/>
    <col min="6359" max="6606" width="9.140625" style="148"/>
    <col min="6607" max="6607" width="51.42578125" style="148" customWidth="1"/>
    <col min="6608" max="6613" width="9.140625" style="148"/>
    <col min="6614" max="6614" width="11.7109375" style="148" customWidth="1"/>
    <col min="6615" max="6862" width="9.140625" style="148"/>
    <col min="6863" max="6863" width="51.42578125" style="148" customWidth="1"/>
    <col min="6864" max="6869" width="9.140625" style="148"/>
    <col min="6870" max="6870" width="11.7109375" style="148" customWidth="1"/>
    <col min="6871" max="7118" width="9.140625" style="148"/>
    <col min="7119" max="7119" width="51.42578125" style="148" customWidth="1"/>
    <col min="7120" max="7125" width="9.140625" style="148"/>
    <col min="7126" max="7126" width="11.7109375" style="148" customWidth="1"/>
    <col min="7127" max="7374" width="9.140625" style="148"/>
    <col min="7375" max="7375" width="51.42578125" style="148" customWidth="1"/>
    <col min="7376" max="7381" width="9.140625" style="148"/>
    <col min="7382" max="7382" width="11.7109375" style="148" customWidth="1"/>
    <col min="7383" max="7630" width="9.140625" style="148"/>
    <col min="7631" max="7631" width="51.42578125" style="148" customWidth="1"/>
    <col min="7632" max="7637" width="9.140625" style="148"/>
    <col min="7638" max="7638" width="11.7109375" style="148" customWidth="1"/>
    <col min="7639" max="7886" width="9.140625" style="148"/>
    <col min="7887" max="7887" width="51.42578125" style="148" customWidth="1"/>
    <col min="7888" max="7893" width="9.140625" style="148"/>
    <col min="7894" max="7894" width="11.7109375" style="148" customWidth="1"/>
    <col min="7895" max="8142" width="9.140625" style="148"/>
    <col min="8143" max="8143" width="51.42578125" style="148" customWidth="1"/>
    <col min="8144" max="8149" width="9.140625" style="148"/>
    <col min="8150" max="8150" width="11.7109375" style="148" customWidth="1"/>
    <col min="8151" max="8398" width="9.140625" style="148"/>
    <col min="8399" max="8399" width="51.42578125" style="148" customWidth="1"/>
    <col min="8400" max="8405" width="9.140625" style="148"/>
    <col min="8406" max="8406" width="11.7109375" style="148" customWidth="1"/>
    <col min="8407" max="8654" width="9.140625" style="148"/>
    <col min="8655" max="8655" width="51.42578125" style="148" customWidth="1"/>
    <col min="8656" max="8661" width="9.140625" style="148"/>
    <col min="8662" max="8662" width="11.7109375" style="148" customWidth="1"/>
    <col min="8663" max="8910" width="9.140625" style="148"/>
    <col min="8911" max="8911" width="51.42578125" style="148" customWidth="1"/>
    <col min="8912" max="8917" width="9.140625" style="148"/>
    <col min="8918" max="8918" width="11.7109375" style="148" customWidth="1"/>
    <col min="8919" max="9166" width="9.140625" style="148"/>
    <col min="9167" max="9167" width="51.42578125" style="148" customWidth="1"/>
    <col min="9168" max="9173" width="9.140625" style="148"/>
    <col min="9174" max="9174" width="11.7109375" style="148" customWidth="1"/>
    <col min="9175" max="9422" width="9.140625" style="148"/>
    <col min="9423" max="9423" width="51.42578125" style="148" customWidth="1"/>
    <col min="9424" max="9429" width="9.140625" style="148"/>
    <col min="9430" max="9430" width="11.7109375" style="148" customWidth="1"/>
    <col min="9431" max="9678" width="9.140625" style="148"/>
    <col min="9679" max="9679" width="51.42578125" style="148" customWidth="1"/>
    <col min="9680" max="9685" width="9.140625" style="148"/>
    <col min="9686" max="9686" width="11.7109375" style="148" customWidth="1"/>
    <col min="9687" max="9934" width="9.140625" style="148"/>
    <col min="9935" max="9935" width="51.42578125" style="148" customWidth="1"/>
    <col min="9936" max="9941" width="9.140625" style="148"/>
    <col min="9942" max="9942" width="11.7109375" style="148" customWidth="1"/>
    <col min="9943" max="10190" width="9.140625" style="148"/>
    <col min="10191" max="10191" width="51.42578125" style="148" customWidth="1"/>
    <col min="10192" max="10197" width="9.140625" style="148"/>
    <col min="10198" max="10198" width="11.7109375" style="148" customWidth="1"/>
    <col min="10199" max="10446" width="9.140625" style="148"/>
    <col min="10447" max="10447" width="51.42578125" style="148" customWidth="1"/>
    <col min="10448" max="10453" width="9.140625" style="148"/>
    <col min="10454" max="10454" width="11.7109375" style="148" customWidth="1"/>
    <col min="10455" max="10702" width="9.140625" style="148"/>
    <col min="10703" max="10703" width="51.42578125" style="148" customWidth="1"/>
    <col min="10704" max="10709" width="9.140625" style="148"/>
    <col min="10710" max="10710" width="11.7109375" style="148" customWidth="1"/>
    <col min="10711" max="10958" width="9.140625" style="148"/>
    <col min="10959" max="10959" width="51.42578125" style="148" customWidth="1"/>
    <col min="10960" max="10965" width="9.140625" style="148"/>
    <col min="10966" max="10966" width="11.7109375" style="148" customWidth="1"/>
    <col min="10967" max="11214" width="9.140625" style="148"/>
    <col min="11215" max="11215" width="51.42578125" style="148" customWidth="1"/>
    <col min="11216" max="11221" width="9.140625" style="148"/>
    <col min="11222" max="11222" width="11.7109375" style="148" customWidth="1"/>
    <col min="11223" max="11470" width="9.140625" style="148"/>
    <col min="11471" max="11471" width="51.42578125" style="148" customWidth="1"/>
    <col min="11472" max="11477" width="9.140625" style="148"/>
    <col min="11478" max="11478" width="11.7109375" style="148" customWidth="1"/>
    <col min="11479" max="11726" width="9.140625" style="148"/>
    <col min="11727" max="11727" width="51.42578125" style="148" customWidth="1"/>
    <col min="11728" max="11733" width="9.140625" style="148"/>
    <col min="11734" max="11734" width="11.7109375" style="148" customWidth="1"/>
    <col min="11735" max="11982" width="9.140625" style="148"/>
    <col min="11983" max="11983" width="51.42578125" style="148" customWidth="1"/>
    <col min="11984" max="11989" width="9.140625" style="148"/>
    <col min="11990" max="11990" width="11.7109375" style="148" customWidth="1"/>
    <col min="11991" max="12238" width="9.140625" style="148"/>
    <col min="12239" max="12239" width="51.42578125" style="148" customWidth="1"/>
    <col min="12240" max="12245" width="9.140625" style="148"/>
    <col min="12246" max="12246" width="11.7109375" style="148" customWidth="1"/>
    <col min="12247" max="12494" width="9.140625" style="148"/>
    <col min="12495" max="12495" width="51.42578125" style="148" customWidth="1"/>
    <col min="12496" max="12501" width="9.140625" style="148"/>
    <col min="12502" max="12502" width="11.7109375" style="148" customWidth="1"/>
    <col min="12503" max="12750" width="9.140625" style="148"/>
    <col min="12751" max="12751" width="51.42578125" style="148" customWidth="1"/>
    <col min="12752" max="12757" width="9.140625" style="148"/>
    <col min="12758" max="12758" width="11.7109375" style="148" customWidth="1"/>
    <col min="12759" max="13006" width="9.140625" style="148"/>
    <col min="13007" max="13007" width="51.42578125" style="148" customWidth="1"/>
    <col min="13008" max="13013" width="9.140625" style="148"/>
    <col min="13014" max="13014" width="11.7109375" style="148" customWidth="1"/>
    <col min="13015" max="13262" width="9.140625" style="148"/>
    <col min="13263" max="13263" width="51.42578125" style="148" customWidth="1"/>
    <col min="13264" max="13269" width="9.140625" style="148"/>
    <col min="13270" max="13270" width="11.7109375" style="148" customWidth="1"/>
    <col min="13271" max="13518" width="9.140625" style="148"/>
    <col min="13519" max="13519" width="51.42578125" style="148" customWidth="1"/>
    <col min="13520" max="13525" width="9.140625" style="148"/>
    <col min="13526" max="13526" width="11.7109375" style="148" customWidth="1"/>
    <col min="13527" max="13774" width="9.140625" style="148"/>
    <col min="13775" max="13775" width="51.42578125" style="148" customWidth="1"/>
    <col min="13776" max="13781" width="9.140625" style="148"/>
    <col min="13782" max="13782" width="11.7109375" style="148" customWidth="1"/>
    <col min="13783" max="14030" width="9.140625" style="148"/>
    <col min="14031" max="14031" width="51.42578125" style="148" customWidth="1"/>
    <col min="14032" max="14037" width="9.140625" style="148"/>
    <col min="14038" max="14038" width="11.7109375" style="148" customWidth="1"/>
    <col min="14039" max="14286" width="9.140625" style="148"/>
    <col min="14287" max="14287" width="51.42578125" style="148" customWidth="1"/>
    <col min="14288" max="14293" width="9.140625" style="148"/>
    <col min="14294" max="14294" width="11.7109375" style="148" customWidth="1"/>
    <col min="14295" max="14542" width="9.140625" style="148"/>
    <col min="14543" max="14543" width="51.42578125" style="148" customWidth="1"/>
    <col min="14544" max="14549" width="9.140625" style="148"/>
    <col min="14550" max="14550" width="11.7109375" style="148" customWidth="1"/>
    <col min="14551" max="14798" width="9.140625" style="148"/>
    <col min="14799" max="14799" width="51.42578125" style="148" customWidth="1"/>
    <col min="14800" max="14805" width="9.140625" style="148"/>
    <col min="14806" max="14806" width="11.7109375" style="148" customWidth="1"/>
    <col min="14807" max="15054" width="9.140625" style="148"/>
    <col min="15055" max="15055" width="51.42578125" style="148" customWidth="1"/>
    <col min="15056" max="15061" width="9.140625" style="148"/>
    <col min="15062" max="15062" width="11.7109375" style="148" customWidth="1"/>
    <col min="15063" max="15310" width="9.140625" style="148"/>
    <col min="15311" max="15311" width="51.42578125" style="148" customWidth="1"/>
    <col min="15312" max="15317" width="9.140625" style="148"/>
    <col min="15318" max="15318" width="11.7109375" style="148" customWidth="1"/>
    <col min="15319" max="15566" width="9.140625" style="148"/>
    <col min="15567" max="15567" width="51.42578125" style="148" customWidth="1"/>
    <col min="15568" max="15573" width="9.140625" style="148"/>
    <col min="15574" max="15574" width="11.7109375" style="148" customWidth="1"/>
    <col min="15575" max="15822" width="9.140625" style="148"/>
    <col min="15823" max="15823" width="51.42578125" style="148" customWidth="1"/>
    <col min="15824" max="15829" width="9.140625" style="148"/>
    <col min="15830" max="15830" width="11.7109375" style="148" customWidth="1"/>
    <col min="15831" max="16078" width="9.140625" style="148"/>
    <col min="16079" max="16079" width="51.42578125" style="148" customWidth="1"/>
    <col min="16080" max="16085" width="9.140625" style="148"/>
    <col min="16086" max="16086" width="11.7109375" style="148" customWidth="1"/>
    <col min="16087" max="16384" width="9.140625" style="148"/>
  </cols>
  <sheetData>
    <row r="7" spans="1:21" s="146" customFormat="1" ht="49.5" customHeight="1" x14ac:dyDescent="0.35">
      <c r="A7" s="202" t="s">
        <v>274</v>
      </c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</row>
    <row r="8" spans="1:21" ht="15" customHeight="1" x14ac:dyDescent="0.3">
      <c r="A8" s="147"/>
      <c r="B8" s="147"/>
      <c r="C8" s="147"/>
      <c r="F8" s="76"/>
      <c r="G8" s="117"/>
      <c r="I8" s="149"/>
      <c r="J8" s="149"/>
      <c r="K8" s="195"/>
      <c r="L8" s="195"/>
      <c r="M8" s="195"/>
    </row>
    <row r="9" spans="1:21" s="75" customFormat="1" ht="20.25" customHeight="1" x14ac:dyDescent="0.25">
      <c r="A9" s="206" t="s">
        <v>0</v>
      </c>
      <c r="B9" s="194" t="s">
        <v>1</v>
      </c>
      <c r="C9" s="194" t="s">
        <v>2</v>
      </c>
      <c r="D9" s="194" t="s">
        <v>18</v>
      </c>
      <c r="E9" s="194"/>
      <c r="F9" s="194"/>
      <c r="G9" s="194"/>
      <c r="H9" s="194"/>
      <c r="I9" s="194"/>
      <c r="J9" s="194"/>
      <c r="K9" s="194"/>
      <c r="L9" s="194"/>
      <c r="M9" s="194"/>
    </row>
    <row r="10" spans="1:21" ht="15" customHeight="1" x14ac:dyDescent="0.3">
      <c r="A10" s="206"/>
      <c r="B10" s="194"/>
      <c r="C10" s="194"/>
      <c r="D10" s="194" t="s">
        <v>291</v>
      </c>
      <c r="E10" s="194"/>
      <c r="F10" s="194" t="s">
        <v>292</v>
      </c>
      <c r="G10" s="194"/>
      <c r="H10" s="194" t="s">
        <v>293</v>
      </c>
      <c r="I10" s="194"/>
      <c r="J10" s="194" t="s">
        <v>294</v>
      </c>
      <c r="K10" s="194"/>
      <c r="L10" s="194" t="s">
        <v>295</v>
      </c>
      <c r="M10" s="194"/>
    </row>
    <row r="11" spans="1:21" ht="81" customHeight="1" x14ac:dyDescent="0.3">
      <c r="A11" s="206"/>
      <c r="B11" s="194"/>
      <c r="C11" s="194"/>
      <c r="D11" s="150" t="s">
        <v>3</v>
      </c>
      <c r="E11" s="29" t="s">
        <v>289</v>
      </c>
      <c r="F11" s="150" t="s">
        <v>3</v>
      </c>
      <c r="G11" s="29" t="s">
        <v>289</v>
      </c>
      <c r="H11" s="150" t="s">
        <v>3</v>
      </c>
      <c r="I11" s="29" t="s">
        <v>289</v>
      </c>
      <c r="J11" s="150" t="s">
        <v>3</v>
      </c>
      <c r="K11" s="29" t="s">
        <v>289</v>
      </c>
      <c r="L11" s="150" t="s">
        <v>3</v>
      </c>
      <c r="M11" s="29" t="s">
        <v>289</v>
      </c>
    </row>
    <row r="12" spans="1:21" s="151" customFormat="1" ht="15" customHeight="1" x14ac:dyDescent="0.25">
      <c r="A12" s="32">
        <v>1</v>
      </c>
      <c r="B12" s="31">
        <v>2</v>
      </c>
      <c r="C12" s="32">
        <v>3</v>
      </c>
      <c r="D12" s="31" t="s">
        <v>11</v>
      </c>
      <c r="E12" s="32" t="s">
        <v>45</v>
      </c>
      <c r="F12" s="31" t="s">
        <v>46</v>
      </c>
      <c r="G12" s="32" t="s">
        <v>47</v>
      </c>
      <c r="H12" s="31" t="s">
        <v>41</v>
      </c>
      <c r="I12" s="32" t="s">
        <v>42</v>
      </c>
      <c r="J12" s="31" t="s">
        <v>48</v>
      </c>
      <c r="K12" s="32" t="s">
        <v>49</v>
      </c>
      <c r="L12" s="31" t="s">
        <v>44</v>
      </c>
      <c r="M12" s="32" t="s">
        <v>50</v>
      </c>
    </row>
    <row r="13" spans="1:21" ht="66.75" customHeight="1" x14ac:dyDescent="0.3">
      <c r="A13" s="119">
        <v>1</v>
      </c>
      <c r="B13" s="120" t="s">
        <v>222</v>
      </c>
      <c r="C13" s="112" t="s">
        <v>5</v>
      </c>
      <c r="D13" s="163">
        <v>10750</v>
      </c>
      <c r="E13" s="122">
        <v>490.49</v>
      </c>
      <c r="F13" s="163">
        <v>10640</v>
      </c>
      <c r="G13" s="122">
        <v>485.41</v>
      </c>
      <c r="H13" s="163">
        <v>10530</v>
      </c>
      <c r="I13" s="122">
        <v>480.39400000000001</v>
      </c>
      <c r="J13" s="163">
        <v>10430</v>
      </c>
      <c r="K13" s="122">
        <v>475.76490000000001</v>
      </c>
      <c r="L13" s="163">
        <v>7000</v>
      </c>
      <c r="M13" s="122">
        <v>322.56</v>
      </c>
    </row>
    <row r="14" spans="1:21" s="23" customFormat="1" ht="24.75" customHeight="1" x14ac:dyDescent="0.25">
      <c r="A14" s="57"/>
      <c r="B14" s="58" t="s">
        <v>9</v>
      </c>
      <c r="C14" s="59"/>
      <c r="D14" s="141"/>
      <c r="E14" s="141">
        <f>E13</f>
        <v>490.49</v>
      </c>
      <c r="F14" s="141"/>
      <c r="G14" s="141">
        <f t="shared" ref="G14:M14" si="0">G13</f>
        <v>485.41</v>
      </c>
      <c r="H14" s="141"/>
      <c r="I14" s="141">
        <f t="shared" si="0"/>
        <v>480.39400000000001</v>
      </c>
      <c r="J14" s="141"/>
      <c r="K14" s="141">
        <f t="shared" si="0"/>
        <v>475.76490000000001</v>
      </c>
      <c r="L14" s="141"/>
      <c r="M14" s="141">
        <f t="shared" si="0"/>
        <v>322.56</v>
      </c>
      <c r="N14" s="24"/>
      <c r="O14" s="62"/>
      <c r="P14" s="24"/>
      <c r="Q14" s="24"/>
      <c r="R14" s="24"/>
      <c r="S14" s="24"/>
      <c r="T14" s="24"/>
      <c r="U14" s="24"/>
    </row>
    <row r="16" spans="1:21" x14ac:dyDescent="0.3">
      <c r="J16" s="152"/>
    </row>
    <row r="17" spans="5:14" x14ac:dyDescent="0.3">
      <c r="E17" s="153"/>
      <c r="F17" s="153"/>
      <c r="G17" s="153"/>
      <c r="H17" s="153"/>
      <c r="I17" s="153"/>
      <c r="J17" s="153"/>
      <c r="K17" s="153"/>
      <c r="L17" s="153"/>
      <c r="M17" s="153"/>
      <c r="N17" s="153"/>
    </row>
    <row r="19" spans="5:14" x14ac:dyDescent="0.3">
      <c r="K19" s="154"/>
      <c r="L19" s="155"/>
    </row>
  </sheetData>
  <mergeCells count="11">
    <mergeCell ref="D10:E10"/>
    <mergeCell ref="A7:M7"/>
    <mergeCell ref="A9:A11"/>
    <mergeCell ref="B9:B11"/>
    <mergeCell ref="C9:C11"/>
    <mergeCell ref="F10:G10"/>
    <mergeCell ref="H10:I10"/>
    <mergeCell ref="J10:K10"/>
    <mergeCell ref="L10:M10"/>
    <mergeCell ref="D9:M9"/>
    <mergeCell ref="K8:M8"/>
  </mergeCells>
  <printOptions horizontalCentered="1"/>
  <pageMargins left="0" right="0" top="0.35" bottom="0.45" header="0.3" footer="0.4"/>
  <pageSetup paperSize="9" fitToHeight="0" orientation="landscape" errors="blank" r:id="rId1"/>
  <headerFooter>
    <oddFooter>&amp;C&amp;P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S117"/>
  <sheetViews>
    <sheetView view="pageBreakPreview" zoomScale="115" zoomScaleNormal="100" zoomScaleSheetLayoutView="115" workbookViewId="0">
      <selection activeCell="O14" sqref="O14"/>
    </sheetView>
  </sheetViews>
  <sheetFormatPr defaultRowHeight="15" x14ac:dyDescent="0.25"/>
  <cols>
    <col min="1" max="1" width="5.85546875" style="3" customWidth="1"/>
    <col min="2" max="2" width="38.7109375" style="3" customWidth="1"/>
    <col min="3" max="3" width="8.7109375" style="3" customWidth="1"/>
    <col min="4" max="4" width="8.140625" style="3" customWidth="1"/>
    <col min="5" max="5" width="11" style="3" customWidth="1"/>
    <col min="6" max="6" width="8.5703125" style="3" bestFit="1" customWidth="1"/>
    <col min="7" max="7" width="11" style="3" customWidth="1"/>
    <col min="8" max="8" width="8.28515625" style="3" customWidth="1"/>
    <col min="9" max="9" width="10.42578125" style="3" bestFit="1" customWidth="1"/>
    <col min="10" max="10" width="8" style="3" customWidth="1"/>
    <col min="11" max="11" width="10.85546875" style="3" customWidth="1"/>
    <col min="12" max="12" width="9" style="3" bestFit="1" customWidth="1"/>
    <col min="13" max="13" width="10.42578125" style="3" bestFit="1" customWidth="1"/>
    <col min="14" max="14" width="10.140625" style="3" bestFit="1" customWidth="1"/>
    <col min="15" max="153" width="9.140625" style="3"/>
    <col min="154" max="154" width="6" style="3" customWidth="1"/>
    <col min="155" max="155" width="63.5703125" style="3" customWidth="1"/>
    <col min="156" max="156" width="7.42578125" style="3" bestFit="1" customWidth="1"/>
    <col min="157" max="157" width="8" style="3" bestFit="1" customWidth="1"/>
    <col min="158" max="158" width="11.85546875" style="3" customWidth="1"/>
    <col min="159" max="159" width="7.85546875" style="3" bestFit="1" customWidth="1"/>
    <col min="160" max="160" width="11.85546875" style="3" customWidth="1"/>
    <col min="161" max="161" width="7.85546875" style="3" bestFit="1" customWidth="1"/>
    <col min="162" max="162" width="12.5703125" style="3" customWidth="1"/>
    <col min="163" max="163" width="12.85546875" style="3" bestFit="1" customWidth="1"/>
    <col min="164" max="409" width="9.140625" style="3"/>
    <col min="410" max="410" width="6" style="3" customWidth="1"/>
    <col min="411" max="411" width="63.5703125" style="3" customWidth="1"/>
    <col min="412" max="412" width="7.42578125" style="3" bestFit="1" customWidth="1"/>
    <col min="413" max="413" width="8" style="3" bestFit="1" customWidth="1"/>
    <col min="414" max="414" width="11.85546875" style="3" customWidth="1"/>
    <col min="415" max="415" width="7.85546875" style="3" bestFit="1" customWidth="1"/>
    <col min="416" max="416" width="11.85546875" style="3" customWidth="1"/>
    <col min="417" max="417" width="7.85546875" style="3" bestFit="1" customWidth="1"/>
    <col min="418" max="418" width="12.5703125" style="3" customWidth="1"/>
    <col min="419" max="419" width="12.85546875" style="3" bestFit="1" customWidth="1"/>
    <col min="420" max="665" width="9.140625" style="3"/>
    <col min="666" max="666" width="6" style="3" customWidth="1"/>
    <col min="667" max="667" width="63.5703125" style="3" customWidth="1"/>
    <col min="668" max="668" width="7.42578125" style="3" bestFit="1" customWidth="1"/>
    <col min="669" max="669" width="8" style="3" bestFit="1" customWidth="1"/>
    <col min="670" max="670" width="11.85546875" style="3" customWidth="1"/>
    <col min="671" max="671" width="7.85546875" style="3" bestFit="1" customWidth="1"/>
    <col min="672" max="672" width="11.85546875" style="3" customWidth="1"/>
    <col min="673" max="673" width="7.85546875" style="3" bestFit="1" customWidth="1"/>
    <col min="674" max="674" width="12.5703125" style="3" customWidth="1"/>
    <col min="675" max="675" width="12.85546875" style="3" bestFit="1" customWidth="1"/>
    <col min="676" max="921" width="9.140625" style="3"/>
    <col min="922" max="922" width="6" style="3" customWidth="1"/>
    <col min="923" max="923" width="63.5703125" style="3" customWidth="1"/>
    <col min="924" max="924" width="7.42578125" style="3" bestFit="1" customWidth="1"/>
    <col min="925" max="925" width="8" style="3" bestFit="1" customWidth="1"/>
    <col min="926" max="926" width="11.85546875" style="3" customWidth="1"/>
    <col min="927" max="927" width="7.85546875" style="3" bestFit="1" customWidth="1"/>
    <col min="928" max="928" width="11.85546875" style="3" customWidth="1"/>
    <col min="929" max="929" width="7.85546875" style="3" bestFit="1" customWidth="1"/>
    <col min="930" max="930" width="12.5703125" style="3" customWidth="1"/>
    <col min="931" max="931" width="12.85546875" style="3" bestFit="1" customWidth="1"/>
    <col min="932" max="1177" width="9.140625" style="3"/>
    <col min="1178" max="1178" width="6" style="3" customWidth="1"/>
    <col min="1179" max="1179" width="63.5703125" style="3" customWidth="1"/>
    <col min="1180" max="1180" width="7.42578125" style="3" bestFit="1" customWidth="1"/>
    <col min="1181" max="1181" width="8" style="3" bestFit="1" customWidth="1"/>
    <col min="1182" max="1182" width="11.85546875" style="3" customWidth="1"/>
    <col min="1183" max="1183" width="7.85546875" style="3" bestFit="1" customWidth="1"/>
    <col min="1184" max="1184" width="11.85546875" style="3" customWidth="1"/>
    <col min="1185" max="1185" width="7.85546875" style="3" bestFit="1" customWidth="1"/>
    <col min="1186" max="1186" width="12.5703125" style="3" customWidth="1"/>
    <col min="1187" max="1187" width="12.85546875" style="3" bestFit="1" customWidth="1"/>
    <col min="1188" max="1433" width="9.140625" style="3"/>
    <col min="1434" max="1434" width="6" style="3" customWidth="1"/>
    <col min="1435" max="1435" width="63.5703125" style="3" customWidth="1"/>
    <col min="1436" max="1436" width="7.42578125" style="3" bestFit="1" customWidth="1"/>
    <col min="1437" max="1437" width="8" style="3" bestFit="1" customWidth="1"/>
    <col min="1438" max="1438" width="11.85546875" style="3" customWidth="1"/>
    <col min="1439" max="1439" width="7.85546875" style="3" bestFit="1" customWidth="1"/>
    <col min="1440" max="1440" width="11.85546875" style="3" customWidth="1"/>
    <col min="1441" max="1441" width="7.85546875" style="3" bestFit="1" customWidth="1"/>
    <col min="1442" max="1442" width="12.5703125" style="3" customWidth="1"/>
    <col min="1443" max="1443" width="12.85546875" style="3" bestFit="1" customWidth="1"/>
    <col min="1444" max="1689" width="9.140625" style="3"/>
    <col min="1690" max="1690" width="6" style="3" customWidth="1"/>
    <col min="1691" max="1691" width="63.5703125" style="3" customWidth="1"/>
    <col min="1692" max="1692" width="7.42578125" style="3" bestFit="1" customWidth="1"/>
    <col min="1693" max="1693" width="8" style="3" bestFit="1" customWidth="1"/>
    <col min="1694" max="1694" width="11.85546875" style="3" customWidth="1"/>
    <col min="1695" max="1695" width="7.85546875" style="3" bestFit="1" customWidth="1"/>
    <col min="1696" max="1696" width="11.85546875" style="3" customWidth="1"/>
    <col min="1697" max="1697" width="7.85546875" style="3" bestFit="1" customWidth="1"/>
    <col min="1698" max="1698" width="12.5703125" style="3" customWidth="1"/>
    <col min="1699" max="1699" width="12.85546875" style="3" bestFit="1" customWidth="1"/>
    <col min="1700" max="1945" width="9.140625" style="3"/>
    <col min="1946" max="1946" width="6" style="3" customWidth="1"/>
    <col min="1947" max="1947" width="63.5703125" style="3" customWidth="1"/>
    <col min="1948" max="1948" width="7.42578125" style="3" bestFit="1" customWidth="1"/>
    <col min="1949" max="1949" width="8" style="3" bestFit="1" customWidth="1"/>
    <col min="1950" max="1950" width="11.85546875" style="3" customWidth="1"/>
    <col min="1951" max="1951" width="7.85546875" style="3" bestFit="1" customWidth="1"/>
    <col min="1952" max="1952" width="11.85546875" style="3" customWidth="1"/>
    <col min="1953" max="1953" width="7.85546875" style="3" bestFit="1" customWidth="1"/>
    <col min="1954" max="1954" width="12.5703125" style="3" customWidth="1"/>
    <col min="1955" max="1955" width="12.85546875" style="3" bestFit="1" customWidth="1"/>
    <col min="1956" max="2201" width="9.140625" style="3"/>
    <col min="2202" max="2202" width="6" style="3" customWidth="1"/>
    <col min="2203" max="2203" width="63.5703125" style="3" customWidth="1"/>
    <col min="2204" max="2204" width="7.42578125" style="3" bestFit="1" customWidth="1"/>
    <col min="2205" max="2205" width="8" style="3" bestFit="1" customWidth="1"/>
    <col min="2206" max="2206" width="11.85546875" style="3" customWidth="1"/>
    <col min="2207" max="2207" width="7.85546875" style="3" bestFit="1" customWidth="1"/>
    <col min="2208" max="2208" width="11.85546875" style="3" customWidth="1"/>
    <col min="2209" max="2209" width="7.85546875" style="3" bestFit="1" customWidth="1"/>
    <col min="2210" max="2210" width="12.5703125" style="3" customWidth="1"/>
    <col min="2211" max="2211" width="12.85546875" style="3" bestFit="1" customWidth="1"/>
    <col min="2212" max="2457" width="9.140625" style="3"/>
    <col min="2458" max="2458" width="6" style="3" customWidth="1"/>
    <col min="2459" max="2459" width="63.5703125" style="3" customWidth="1"/>
    <col min="2460" max="2460" width="7.42578125" style="3" bestFit="1" customWidth="1"/>
    <col min="2461" max="2461" width="8" style="3" bestFit="1" customWidth="1"/>
    <col min="2462" max="2462" width="11.85546875" style="3" customWidth="1"/>
    <col min="2463" max="2463" width="7.85546875" style="3" bestFit="1" customWidth="1"/>
    <col min="2464" max="2464" width="11.85546875" style="3" customWidth="1"/>
    <col min="2465" max="2465" width="7.85546875" style="3" bestFit="1" customWidth="1"/>
    <col min="2466" max="2466" width="12.5703125" style="3" customWidth="1"/>
    <col min="2467" max="2467" width="12.85546875" style="3" bestFit="1" customWidth="1"/>
    <col min="2468" max="2713" width="9.140625" style="3"/>
    <col min="2714" max="2714" width="6" style="3" customWidth="1"/>
    <col min="2715" max="2715" width="63.5703125" style="3" customWidth="1"/>
    <col min="2716" max="2716" width="7.42578125" style="3" bestFit="1" customWidth="1"/>
    <col min="2717" max="2717" width="8" style="3" bestFit="1" customWidth="1"/>
    <col min="2718" max="2718" width="11.85546875" style="3" customWidth="1"/>
    <col min="2719" max="2719" width="7.85546875" style="3" bestFit="1" customWidth="1"/>
    <col min="2720" max="2720" width="11.85546875" style="3" customWidth="1"/>
    <col min="2721" max="2721" width="7.85546875" style="3" bestFit="1" customWidth="1"/>
    <col min="2722" max="2722" width="12.5703125" style="3" customWidth="1"/>
    <col min="2723" max="2723" width="12.85546875" style="3" bestFit="1" customWidth="1"/>
    <col min="2724" max="2969" width="9.140625" style="3"/>
    <col min="2970" max="2970" width="6" style="3" customWidth="1"/>
    <col min="2971" max="2971" width="63.5703125" style="3" customWidth="1"/>
    <col min="2972" max="2972" width="7.42578125" style="3" bestFit="1" customWidth="1"/>
    <col min="2973" max="2973" width="8" style="3" bestFit="1" customWidth="1"/>
    <col min="2974" max="2974" width="11.85546875" style="3" customWidth="1"/>
    <col min="2975" max="2975" width="7.85546875" style="3" bestFit="1" customWidth="1"/>
    <col min="2976" max="2976" width="11.85546875" style="3" customWidth="1"/>
    <col min="2977" max="2977" width="7.85546875" style="3" bestFit="1" customWidth="1"/>
    <col min="2978" max="2978" width="12.5703125" style="3" customWidth="1"/>
    <col min="2979" max="2979" width="12.85546875" style="3" bestFit="1" customWidth="1"/>
    <col min="2980" max="3225" width="9.140625" style="3"/>
    <col min="3226" max="3226" width="6" style="3" customWidth="1"/>
    <col min="3227" max="3227" width="63.5703125" style="3" customWidth="1"/>
    <col min="3228" max="3228" width="7.42578125" style="3" bestFit="1" customWidth="1"/>
    <col min="3229" max="3229" width="8" style="3" bestFit="1" customWidth="1"/>
    <col min="3230" max="3230" width="11.85546875" style="3" customWidth="1"/>
    <col min="3231" max="3231" width="7.85546875" style="3" bestFit="1" customWidth="1"/>
    <col min="3232" max="3232" width="11.85546875" style="3" customWidth="1"/>
    <col min="3233" max="3233" width="7.85546875" style="3" bestFit="1" customWidth="1"/>
    <col min="3234" max="3234" width="12.5703125" style="3" customWidth="1"/>
    <col min="3235" max="3235" width="12.85546875" style="3" bestFit="1" customWidth="1"/>
    <col min="3236" max="3481" width="9.140625" style="3"/>
    <col min="3482" max="3482" width="6" style="3" customWidth="1"/>
    <col min="3483" max="3483" width="63.5703125" style="3" customWidth="1"/>
    <col min="3484" max="3484" width="7.42578125" style="3" bestFit="1" customWidth="1"/>
    <col min="3485" max="3485" width="8" style="3" bestFit="1" customWidth="1"/>
    <col min="3486" max="3486" width="11.85546875" style="3" customWidth="1"/>
    <col min="3487" max="3487" width="7.85546875" style="3" bestFit="1" customWidth="1"/>
    <col min="3488" max="3488" width="11.85546875" style="3" customWidth="1"/>
    <col min="3489" max="3489" width="7.85546875" style="3" bestFit="1" customWidth="1"/>
    <col min="3490" max="3490" width="12.5703125" style="3" customWidth="1"/>
    <col min="3491" max="3491" width="12.85546875" style="3" bestFit="1" customWidth="1"/>
    <col min="3492" max="3737" width="9.140625" style="3"/>
    <col min="3738" max="3738" width="6" style="3" customWidth="1"/>
    <col min="3739" max="3739" width="63.5703125" style="3" customWidth="1"/>
    <col min="3740" max="3740" width="7.42578125" style="3" bestFit="1" customWidth="1"/>
    <col min="3741" max="3741" width="8" style="3" bestFit="1" customWidth="1"/>
    <col min="3742" max="3742" width="11.85546875" style="3" customWidth="1"/>
    <col min="3743" max="3743" width="7.85546875" style="3" bestFit="1" customWidth="1"/>
    <col min="3744" max="3744" width="11.85546875" style="3" customWidth="1"/>
    <col min="3745" max="3745" width="7.85546875" style="3" bestFit="1" customWidth="1"/>
    <col min="3746" max="3746" width="12.5703125" style="3" customWidth="1"/>
    <col min="3747" max="3747" width="12.85546875" style="3" bestFit="1" customWidth="1"/>
    <col min="3748" max="3993" width="9.140625" style="3"/>
    <col min="3994" max="3994" width="6" style="3" customWidth="1"/>
    <col min="3995" max="3995" width="63.5703125" style="3" customWidth="1"/>
    <col min="3996" max="3996" width="7.42578125" style="3" bestFit="1" customWidth="1"/>
    <col min="3997" max="3997" width="8" style="3" bestFit="1" customWidth="1"/>
    <col min="3998" max="3998" width="11.85546875" style="3" customWidth="1"/>
    <col min="3999" max="3999" width="7.85546875" style="3" bestFit="1" customWidth="1"/>
    <col min="4000" max="4000" width="11.85546875" style="3" customWidth="1"/>
    <col min="4001" max="4001" width="7.85546875" style="3" bestFit="1" customWidth="1"/>
    <col min="4002" max="4002" width="12.5703125" style="3" customWidth="1"/>
    <col min="4003" max="4003" width="12.85546875" style="3" bestFit="1" customWidth="1"/>
    <col min="4004" max="4249" width="9.140625" style="3"/>
    <col min="4250" max="4250" width="6" style="3" customWidth="1"/>
    <col min="4251" max="4251" width="63.5703125" style="3" customWidth="1"/>
    <col min="4252" max="4252" width="7.42578125" style="3" bestFit="1" customWidth="1"/>
    <col min="4253" max="4253" width="8" style="3" bestFit="1" customWidth="1"/>
    <col min="4254" max="4254" width="11.85546875" style="3" customWidth="1"/>
    <col min="4255" max="4255" width="7.85546875" style="3" bestFit="1" customWidth="1"/>
    <col min="4256" max="4256" width="11.85546875" style="3" customWidth="1"/>
    <col min="4257" max="4257" width="7.85546875" style="3" bestFit="1" customWidth="1"/>
    <col min="4258" max="4258" width="12.5703125" style="3" customWidth="1"/>
    <col min="4259" max="4259" width="12.85546875" style="3" bestFit="1" customWidth="1"/>
    <col min="4260" max="4505" width="9.140625" style="3"/>
    <col min="4506" max="4506" width="6" style="3" customWidth="1"/>
    <col min="4507" max="4507" width="63.5703125" style="3" customWidth="1"/>
    <col min="4508" max="4508" width="7.42578125" style="3" bestFit="1" customWidth="1"/>
    <col min="4509" max="4509" width="8" style="3" bestFit="1" customWidth="1"/>
    <col min="4510" max="4510" width="11.85546875" style="3" customWidth="1"/>
    <col min="4511" max="4511" width="7.85546875" style="3" bestFit="1" customWidth="1"/>
    <col min="4512" max="4512" width="11.85546875" style="3" customWidth="1"/>
    <col min="4513" max="4513" width="7.85546875" style="3" bestFit="1" customWidth="1"/>
    <col min="4514" max="4514" width="12.5703125" style="3" customWidth="1"/>
    <col min="4515" max="4515" width="12.85546875" style="3" bestFit="1" customWidth="1"/>
    <col min="4516" max="4761" width="9.140625" style="3"/>
    <col min="4762" max="4762" width="6" style="3" customWidth="1"/>
    <col min="4763" max="4763" width="63.5703125" style="3" customWidth="1"/>
    <col min="4764" max="4764" width="7.42578125" style="3" bestFit="1" customWidth="1"/>
    <col min="4765" max="4765" width="8" style="3" bestFit="1" customWidth="1"/>
    <col min="4766" max="4766" width="11.85546875" style="3" customWidth="1"/>
    <col min="4767" max="4767" width="7.85546875" style="3" bestFit="1" customWidth="1"/>
    <col min="4768" max="4768" width="11.85546875" style="3" customWidth="1"/>
    <col min="4769" max="4769" width="7.85546875" style="3" bestFit="1" customWidth="1"/>
    <col min="4770" max="4770" width="12.5703125" style="3" customWidth="1"/>
    <col min="4771" max="4771" width="12.85546875" style="3" bestFit="1" customWidth="1"/>
    <col min="4772" max="5017" width="9.140625" style="3"/>
    <col min="5018" max="5018" width="6" style="3" customWidth="1"/>
    <col min="5019" max="5019" width="63.5703125" style="3" customWidth="1"/>
    <col min="5020" max="5020" width="7.42578125" style="3" bestFit="1" customWidth="1"/>
    <col min="5021" max="5021" width="8" style="3" bestFit="1" customWidth="1"/>
    <col min="5022" max="5022" width="11.85546875" style="3" customWidth="1"/>
    <col min="5023" max="5023" width="7.85546875" style="3" bestFit="1" customWidth="1"/>
    <col min="5024" max="5024" width="11.85546875" style="3" customWidth="1"/>
    <col min="5025" max="5025" width="7.85546875" style="3" bestFit="1" customWidth="1"/>
    <col min="5026" max="5026" width="12.5703125" style="3" customWidth="1"/>
    <col min="5027" max="5027" width="12.85546875" style="3" bestFit="1" customWidth="1"/>
    <col min="5028" max="5273" width="9.140625" style="3"/>
    <col min="5274" max="5274" width="6" style="3" customWidth="1"/>
    <col min="5275" max="5275" width="63.5703125" style="3" customWidth="1"/>
    <col min="5276" max="5276" width="7.42578125" style="3" bestFit="1" customWidth="1"/>
    <col min="5277" max="5277" width="8" style="3" bestFit="1" customWidth="1"/>
    <col min="5278" max="5278" width="11.85546875" style="3" customWidth="1"/>
    <col min="5279" max="5279" width="7.85546875" style="3" bestFit="1" customWidth="1"/>
    <col min="5280" max="5280" width="11.85546875" style="3" customWidth="1"/>
    <col min="5281" max="5281" width="7.85546875" style="3" bestFit="1" customWidth="1"/>
    <col min="5282" max="5282" width="12.5703125" style="3" customWidth="1"/>
    <col min="5283" max="5283" width="12.85546875" style="3" bestFit="1" customWidth="1"/>
    <col min="5284" max="5529" width="9.140625" style="3"/>
    <col min="5530" max="5530" width="6" style="3" customWidth="1"/>
    <col min="5531" max="5531" width="63.5703125" style="3" customWidth="1"/>
    <col min="5532" max="5532" width="7.42578125" style="3" bestFit="1" customWidth="1"/>
    <col min="5533" max="5533" width="8" style="3" bestFit="1" customWidth="1"/>
    <col min="5534" max="5534" width="11.85546875" style="3" customWidth="1"/>
    <col min="5535" max="5535" width="7.85546875" style="3" bestFit="1" customWidth="1"/>
    <col min="5536" max="5536" width="11.85546875" style="3" customWidth="1"/>
    <col min="5537" max="5537" width="7.85546875" style="3" bestFit="1" customWidth="1"/>
    <col min="5538" max="5538" width="12.5703125" style="3" customWidth="1"/>
    <col min="5539" max="5539" width="12.85546875" style="3" bestFit="1" customWidth="1"/>
    <col min="5540" max="5785" width="9.140625" style="3"/>
    <col min="5786" max="5786" width="6" style="3" customWidth="1"/>
    <col min="5787" max="5787" width="63.5703125" style="3" customWidth="1"/>
    <col min="5788" max="5788" width="7.42578125" style="3" bestFit="1" customWidth="1"/>
    <col min="5789" max="5789" width="8" style="3" bestFit="1" customWidth="1"/>
    <col min="5790" max="5790" width="11.85546875" style="3" customWidth="1"/>
    <col min="5791" max="5791" width="7.85546875" style="3" bestFit="1" customWidth="1"/>
    <col min="5792" max="5792" width="11.85546875" style="3" customWidth="1"/>
    <col min="5793" max="5793" width="7.85546875" style="3" bestFit="1" customWidth="1"/>
    <col min="5794" max="5794" width="12.5703125" style="3" customWidth="1"/>
    <col min="5795" max="5795" width="12.85546875" style="3" bestFit="1" customWidth="1"/>
    <col min="5796" max="6041" width="9.140625" style="3"/>
    <col min="6042" max="6042" width="6" style="3" customWidth="1"/>
    <col min="6043" max="6043" width="63.5703125" style="3" customWidth="1"/>
    <col min="6044" max="6044" width="7.42578125" style="3" bestFit="1" customWidth="1"/>
    <col min="6045" max="6045" width="8" style="3" bestFit="1" customWidth="1"/>
    <col min="6046" max="6046" width="11.85546875" style="3" customWidth="1"/>
    <col min="6047" max="6047" width="7.85546875" style="3" bestFit="1" customWidth="1"/>
    <col min="6048" max="6048" width="11.85546875" style="3" customWidth="1"/>
    <col min="6049" max="6049" width="7.85546875" style="3" bestFit="1" customWidth="1"/>
    <col min="6050" max="6050" width="12.5703125" style="3" customWidth="1"/>
    <col min="6051" max="6051" width="12.85546875" style="3" bestFit="1" customWidth="1"/>
    <col min="6052" max="6297" width="9.140625" style="3"/>
    <col min="6298" max="6298" width="6" style="3" customWidth="1"/>
    <col min="6299" max="6299" width="63.5703125" style="3" customWidth="1"/>
    <col min="6300" max="6300" width="7.42578125" style="3" bestFit="1" customWidth="1"/>
    <col min="6301" max="6301" width="8" style="3" bestFit="1" customWidth="1"/>
    <col min="6302" max="6302" width="11.85546875" style="3" customWidth="1"/>
    <col min="6303" max="6303" width="7.85546875" style="3" bestFit="1" customWidth="1"/>
    <col min="6304" max="6304" width="11.85546875" style="3" customWidth="1"/>
    <col min="6305" max="6305" width="7.85546875" style="3" bestFit="1" customWidth="1"/>
    <col min="6306" max="6306" width="12.5703125" style="3" customWidth="1"/>
    <col min="6307" max="6307" width="12.85546875" style="3" bestFit="1" customWidth="1"/>
    <col min="6308" max="6553" width="9.140625" style="3"/>
    <col min="6554" max="6554" width="6" style="3" customWidth="1"/>
    <col min="6555" max="6555" width="63.5703125" style="3" customWidth="1"/>
    <col min="6556" max="6556" width="7.42578125" style="3" bestFit="1" customWidth="1"/>
    <col min="6557" max="6557" width="8" style="3" bestFit="1" customWidth="1"/>
    <col min="6558" max="6558" width="11.85546875" style="3" customWidth="1"/>
    <col min="6559" max="6559" width="7.85546875" style="3" bestFit="1" customWidth="1"/>
    <col min="6560" max="6560" width="11.85546875" style="3" customWidth="1"/>
    <col min="6561" max="6561" width="7.85546875" style="3" bestFit="1" customWidth="1"/>
    <col min="6562" max="6562" width="12.5703125" style="3" customWidth="1"/>
    <col min="6563" max="6563" width="12.85546875" style="3" bestFit="1" customWidth="1"/>
    <col min="6564" max="6809" width="9.140625" style="3"/>
    <col min="6810" max="6810" width="6" style="3" customWidth="1"/>
    <col min="6811" max="6811" width="63.5703125" style="3" customWidth="1"/>
    <col min="6812" max="6812" width="7.42578125" style="3" bestFit="1" customWidth="1"/>
    <col min="6813" max="6813" width="8" style="3" bestFit="1" customWidth="1"/>
    <col min="6814" max="6814" width="11.85546875" style="3" customWidth="1"/>
    <col min="6815" max="6815" width="7.85546875" style="3" bestFit="1" customWidth="1"/>
    <col min="6816" max="6816" width="11.85546875" style="3" customWidth="1"/>
    <col min="6817" max="6817" width="7.85546875" style="3" bestFit="1" customWidth="1"/>
    <col min="6818" max="6818" width="12.5703125" style="3" customWidth="1"/>
    <col min="6819" max="6819" width="12.85546875" style="3" bestFit="1" customWidth="1"/>
    <col min="6820" max="7065" width="9.140625" style="3"/>
    <col min="7066" max="7066" width="6" style="3" customWidth="1"/>
    <col min="7067" max="7067" width="63.5703125" style="3" customWidth="1"/>
    <col min="7068" max="7068" width="7.42578125" style="3" bestFit="1" customWidth="1"/>
    <col min="7069" max="7069" width="8" style="3" bestFit="1" customWidth="1"/>
    <col min="7070" max="7070" width="11.85546875" style="3" customWidth="1"/>
    <col min="7071" max="7071" width="7.85546875" style="3" bestFit="1" customWidth="1"/>
    <col min="7072" max="7072" width="11.85546875" style="3" customWidth="1"/>
    <col min="7073" max="7073" width="7.85546875" style="3" bestFit="1" customWidth="1"/>
    <col min="7074" max="7074" width="12.5703125" style="3" customWidth="1"/>
    <col min="7075" max="7075" width="12.85546875" style="3" bestFit="1" customWidth="1"/>
    <col min="7076" max="7321" width="9.140625" style="3"/>
    <col min="7322" max="7322" width="6" style="3" customWidth="1"/>
    <col min="7323" max="7323" width="63.5703125" style="3" customWidth="1"/>
    <col min="7324" max="7324" width="7.42578125" style="3" bestFit="1" customWidth="1"/>
    <col min="7325" max="7325" width="8" style="3" bestFit="1" customWidth="1"/>
    <col min="7326" max="7326" width="11.85546875" style="3" customWidth="1"/>
    <col min="7327" max="7327" width="7.85546875" style="3" bestFit="1" customWidth="1"/>
    <col min="7328" max="7328" width="11.85546875" style="3" customWidth="1"/>
    <col min="7329" max="7329" width="7.85546875" style="3" bestFit="1" customWidth="1"/>
    <col min="7330" max="7330" width="12.5703125" style="3" customWidth="1"/>
    <col min="7331" max="7331" width="12.85546875" style="3" bestFit="1" customWidth="1"/>
    <col min="7332" max="7577" width="9.140625" style="3"/>
    <col min="7578" max="7578" width="6" style="3" customWidth="1"/>
    <col min="7579" max="7579" width="63.5703125" style="3" customWidth="1"/>
    <col min="7580" max="7580" width="7.42578125" style="3" bestFit="1" customWidth="1"/>
    <col min="7581" max="7581" width="8" style="3" bestFit="1" customWidth="1"/>
    <col min="7582" max="7582" width="11.85546875" style="3" customWidth="1"/>
    <col min="7583" max="7583" width="7.85546875" style="3" bestFit="1" customWidth="1"/>
    <col min="7584" max="7584" width="11.85546875" style="3" customWidth="1"/>
    <col min="7585" max="7585" width="7.85546875" style="3" bestFit="1" customWidth="1"/>
    <col min="7586" max="7586" width="12.5703125" style="3" customWidth="1"/>
    <col min="7587" max="7587" width="12.85546875" style="3" bestFit="1" customWidth="1"/>
    <col min="7588" max="7833" width="9.140625" style="3"/>
    <col min="7834" max="7834" width="6" style="3" customWidth="1"/>
    <col min="7835" max="7835" width="63.5703125" style="3" customWidth="1"/>
    <col min="7836" max="7836" width="7.42578125" style="3" bestFit="1" customWidth="1"/>
    <col min="7837" max="7837" width="8" style="3" bestFit="1" customWidth="1"/>
    <col min="7838" max="7838" width="11.85546875" style="3" customWidth="1"/>
    <col min="7839" max="7839" width="7.85546875" style="3" bestFit="1" customWidth="1"/>
    <col min="7840" max="7840" width="11.85546875" style="3" customWidth="1"/>
    <col min="7841" max="7841" width="7.85546875" style="3" bestFit="1" customWidth="1"/>
    <col min="7842" max="7842" width="12.5703125" style="3" customWidth="1"/>
    <col min="7843" max="7843" width="12.85546875" style="3" bestFit="1" customWidth="1"/>
    <col min="7844" max="8089" width="9.140625" style="3"/>
    <col min="8090" max="8090" width="6" style="3" customWidth="1"/>
    <col min="8091" max="8091" width="63.5703125" style="3" customWidth="1"/>
    <col min="8092" max="8092" width="7.42578125" style="3" bestFit="1" customWidth="1"/>
    <col min="8093" max="8093" width="8" style="3" bestFit="1" customWidth="1"/>
    <col min="8094" max="8094" width="11.85546875" style="3" customWidth="1"/>
    <col min="8095" max="8095" width="7.85546875" style="3" bestFit="1" customWidth="1"/>
    <col min="8096" max="8096" width="11.85546875" style="3" customWidth="1"/>
    <col min="8097" max="8097" width="7.85546875" style="3" bestFit="1" customWidth="1"/>
    <col min="8098" max="8098" width="12.5703125" style="3" customWidth="1"/>
    <col min="8099" max="8099" width="12.85546875" style="3" bestFit="1" customWidth="1"/>
    <col min="8100" max="8345" width="9.140625" style="3"/>
    <col min="8346" max="8346" width="6" style="3" customWidth="1"/>
    <col min="8347" max="8347" width="63.5703125" style="3" customWidth="1"/>
    <col min="8348" max="8348" width="7.42578125" style="3" bestFit="1" customWidth="1"/>
    <col min="8349" max="8349" width="8" style="3" bestFit="1" customWidth="1"/>
    <col min="8350" max="8350" width="11.85546875" style="3" customWidth="1"/>
    <col min="8351" max="8351" width="7.85546875" style="3" bestFit="1" customWidth="1"/>
    <col min="8352" max="8352" width="11.85546875" style="3" customWidth="1"/>
    <col min="8353" max="8353" width="7.85546875" style="3" bestFit="1" customWidth="1"/>
    <col min="8354" max="8354" width="12.5703125" style="3" customWidth="1"/>
    <col min="8355" max="8355" width="12.85546875" style="3" bestFit="1" customWidth="1"/>
    <col min="8356" max="8601" width="9.140625" style="3"/>
    <col min="8602" max="8602" width="6" style="3" customWidth="1"/>
    <col min="8603" max="8603" width="63.5703125" style="3" customWidth="1"/>
    <col min="8604" max="8604" width="7.42578125" style="3" bestFit="1" customWidth="1"/>
    <col min="8605" max="8605" width="8" style="3" bestFit="1" customWidth="1"/>
    <col min="8606" max="8606" width="11.85546875" style="3" customWidth="1"/>
    <col min="8607" max="8607" width="7.85546875" style="3" bestFit="1" customWidth="1"/>
    <col min="8608" max="8608" width="11.85546875" style="3" customWidth="1"/>
    <col min="8609" max="8609" width="7.85546875" style="3" bestFit="1" customWidth="1"/>
    <col min="8610" max="8610" width="12.5703125" style="3" customWidth="1"/>
    <col min="8611" max="8611" width="12.85546875" style="3" bestFit="1" customWidth="1"/>
    <col min="8612" max="8857" width="9.140625" style="3"/>
    <col min="8858" max="8858" width="6" style="3" customWidth="1"/>
    <col min="8859" max="8859" width="63.5703125" style="3" customWidth="1"/>
    <col min="8860" max="8860" width="7.42578125" style="3" bestFit="1" customWidth="1"/>
    <col min="8861" max="8861" width="8" style="3" bestFit="1" customWidth="1"/>
    <col min="8862" max="8862" width="11.85546875" style="3" customWidth="1"/>
    <col min="8863" max="8863" width="7.85546875" style="3" bestFit="1" customWidth="1"/>
    <col min="8864" max="8864" width="11.85546875" style="3" customWidth="1"/>
    <col min="8865" max="8865" width="7.85546875" style="3" bestFit="1" customWidth="1"/>
    <col min="8866" max="8866" width="12.5703125" style="3" customWidth="1"/>
    <col min="8867" max="8867" width="12.85546875" style="3" bestFit="1" customWidth="1"/>
    <col min="8868" max="9113" width="9.140625" style="3"/>
    <col min="9114" max="9114" width="6" style="3" customWidth="1"/>
    <col min="9115" max="9115" width="63.5703125" style="3" customWidth="1"/>
    <col min="9116" max="9116" width="7.42578125" style="3" bestFit="1" customWidth="1"/>
    <col min="9117" max="9117" width="8" style="3" bestFit="1" customWidth="1"/>
    <col min="9118" max="9118" width="11.85546875" style="3" customWidth="1"/>
    <col min="9119" max="9119" width="7.85546875" style="3" bestFit="1" customWidth="1"/>
    <col min="9120" max="9120" width="11.85546875" style="3" customWidth="1"/>
    <col min="9121" max="9121" width="7.85546875" style="3" bestFit="1" customWidth="1"/>
    <col min="9122" max="9122" width="12.5703125" style="3" customWidth="1"/>
    <col min="9123" max="9123" width="12.85546875" style="3" bestFit="1" customWidth="1"/>
    <col min="9124" max="9369" width="9.140625" style="3"/>
    <col min="9370" max="9370" width="6" style="3" customWidth="1"/>
    <col min="9371" max="9371" width="63.5703125" style="3" customWidth="1"/>
    <col min="9372" max="9372" width="7.42578125" style="3" bestFit="1" customWidth="1"/>
    <col min="9373" max="9373" width="8" style="3" bestFit="1" customWidth="1"/>
    <col min="9374" max="9374" width="11.85546875" style="3" customWidth="1"/>
    <col min="9375" max="9375" width="7.85546875" style="3" bestFit="1" customWidth="1"/>
    <col min="9376" max="9376" width="11.85546875" style="3" customWidth="1"/>
    <col min="9377" max="9377" width="7.85546875" style="3" bestFit="1" customWidth="1"/>
    <col min="9378" max="9378" width="12.5703125" style="3" customWidth="1"/>
    <col min="9379" max="9379" width="12.85546875" style="3" bestFit="1" customWidth="1"/>
    <col min="9380" max="9625" width="9.140625" style="3"/>
    <col min="9626" max="9626" width="6" style="3" customWidth="1"/>
    <col min="9627" max="9627" width="63.5703125" style="3" customWidth="1"/>
    <col min="9628" max="9628" width="7.42578125" style="3" bestFit="1" customWidth="1"/>
    <col min="9629" max="9629" width="8" style="3" bestFit="1" customWidth="1"/>
    <col min="9630" max="9630" width="11.85546875" style="3" customWidth="1"/>
    <col min="9631" max="9631" width="7.85546875" style="3" bestFit="1" customWidth="1"/>
    <col min="9632" max="9632" width="11.85546875" style="3" customWidth="1"/>
    <col min="9633" max="9633" width="7.85546875" style="3" bestFit="1" customWidth="1"/>
    <col min="9634" max="9634" width="12.5703125" style="3" customWidth="1"/>
    <col min="9635" max="9635" width="12.85546875" style="3" bestFit="1" customWidth="1"/>
    <col min="9636" max="9881" width="9.140625" style="3"/>
    <col min="9882" max="9882" width="6" style="3" customWidth="1"/>
    <col min="9883" max="9883" width="63.5703125" style="3" customWidth="1"/>
    <col min="9884" max="9884" width="7.42578125" style="3" bestFit="1" customWidth="1"/>
    <col min="9885" max="9885" width="8" style="3" bestFit="1" customWidth="1"/>
    <col min="9886" max="9886" width="11.85546875" style="3" customWidth="1"/>
    <col min="9887" max="9887" width="7.85546875" style="3" bestFit="1" customWidth="1"/>
    <col min="9888" max="9888" width="11.85546875" style="3" customWidth="1"/>
    <col min="9889" max="9889" width="7.85546875" style="3" bestFit="1" customWidth="1"/>
    <col min="9890" max="9890" width="12.5703125" style="3" customWidth="1"/>
    <col min="9891" max="9891" width="12.85546875" style="3" bestFit="1" customWidth="1"/>
    <col min="9892" max="10137" width="9.140625" style="3"/>
    <col min="10138" max="10138" width="6" style="3" customWidth="1"/>
    <col min="10139" max="10139" width="63.5703125" style="3" customWidth="1"/>
    <col min="10140" max="10140" width="7.42578125" style="3" bestFit="1" customWidth="1"/>
    <col min="10141" max="10141" width="8" style="3" bestFit="1" customWidth="1"/>
    <col min="10142" max="10142" width="11.85546875" style="3" customWidth="1"/>
    <col min="10143" max="10143" width="7.85546875" style="3" bestFit="1" customWidth="1"/>
    <col min="10144" max="10144" width="11.85546875" style="3" customWidth="1"/>
    <col min="10145" max="10145" width="7.85546875" style="3" bestFit="1" customWidth="1"/>
    <col min="10146" max="10146" width="12.5703125" style="3" customWidth="1"/>
    <col min="10147" max="10147" width="12.85546875" style="3" bestFit="1" customWidth="1"/>
    <col min="10148" max="10393" width="9.140625" style="3"/>
    <col min="10394" max="10394" width="6" style="3" customWidth="1"/>
    <col min="10395" max="10395" width="63.5703125" style="3" customWidth="1"/>
    <col min="10396" max="10396" width="7.42578125" style="3" bestFit="1" customWidth="1"/>
    <col min="10397" max="10397" width="8" style="3" bestFit="1" customWidth="1"/>
    <col min="10398" max="10398" width="11.85546875" style="3" customWidth="1"/>
    <col min="10399" max="10399" width="7.85546875" style="3" bestFit="1" customWidth="1"/>
    <col min="10400" max="10400" width="11.85546875" style="3" customWidth="1"/>
    <col min="10401" max="10401" width="7.85546875" style="3" bestFit="1" customWidth="1"/>
    <col min="10402" max="10402" width="12.5703125" style="3" customWidth="1"/>
    <col min="10403" max="10403" width="12.85546875" style="3" bestFit="1" customWidth="1"/>
    <col min="10404" max="10649" width="9.140625" style="3"/>
    <col min="10650" max="10650" width="6" style="3" customWidth="1"/>
    <col min="10651" max="10651" width="63.5703125" style="3" customWidth="1"/>
    <col min="10652" max="10652" width="7.42578125" style="3" bestFit="1" customWidth="1"/>
    <col min="10653" max="10653" width="8" style="3" bestFit="1" customWidth="1"/>
    <col min="10654" max="10654" width="11.85546875" style="3" customWidth="1"/>
    <col min="10655" max="10655" width="7.85546875" style="3" bestFit="1" customWidth="1"/>
    <col min="10656" max="10656" width="11.85546875" style="3" customWidth="1"/>
    <col min="10657" max="10657" width="7.85546875" style="3" bestFit="1" customWidth="1"/>
    <col min="10658" max="10658" width="12.5703125" style="3" customWidth="1"/>
    <col min="10659" max="10659" width="12.85546875" style="3" bestFit="1" customWidth="1"/>
    <col min="10660" max="10905" width="9.140625" style="3"/>
    <col min="10906" max="10906" width="6" style="3" customWidth="1"/>
    <col min="10907" max="10907" width="63.5703125" style="3" customWidth="1"/>
    <col min="10908" max="10908" width="7.42578125" style="3" bestFit="1" customWidth="1"/>
    <col min="10909" max="10909" width="8" style="3" bestFit="1" customWidth="1"/>
    <col min="10910" max="10910" width="11.85546875" style="3" customWidth="1"/>
    <col min="10911" max="10911" width="7.85546875" style="3" bestFit="1" customWidth="1"/>
    <col min="10912" max="10912" width="11.85546875" style="3" customWidth="1"/>
    <col min="10913" max="10913" width="7.85546875" style="3" bestFit="1" customWidth="1"/>
    <col min="10914" max="10914" width="12.5703125" style="3" customWidth="1"/>
    <col min="10915" max="10915" width="12.85546875" style="3" bestFit="1" customWidth="1"/>
    <col min="10916" max="11161" width="9.140625" style="3"/>
    <col min="11162" max="11162" width="6" style="3" customWidth="1"/>
    <col min="11163" max="11163" width="63.5703125" style="3" customWidth="1"/>
    <col min="11164" max="11164" width="7.42578125" style="3" bestFit="1" customWidth="1"/>
    <col min="11165" max="11165" width="8" style="3" bestFit="1" customWidth="1"/>
    <col min="11166" max="11166" width="11.85546875" style="3" customWidth="1"/>
    <col min="11167" max="11167" width="7.85546875" style="3" bestFit="1" customWidth="1"/>
    <col min="11168" max="11168" width="11.85546875" style="3" customWidth="1"/>
    <col min="11169" max="11169" width="7.85546875" style="3" bestFit="1" customWidth="1"/>
    <col min="11170" max="11170" width="12.5703125" style="3" customWidth="1"/>
    <col min="11171" max="11171" width="12.85546875" style="3" bestFit="1" customWidth="1"/>
    <col min="11172" max="11417" width="9.140625" style="3"/>
    <col min="11418" max="11418" width="6" style="3" customWidth="1"/>
    <col min="11419" max="11419" width="63.5703125" style="3" customWidth="1"/>
    <col min="11420" max="11420" width="7.42578125" style="3" bestFit="1" customWidth="1"/>
    <col min="11421" max="11421" width="8" style="3" bestFit="1" customWidth="1"/>
    <col min="11422" max="11422" width="11.85546875" style="3" customWidth="1"/>
    <col min="11423" max="11423" width="7.85546875" style="3" bestFit="1" customWidth="1"/>
    <col min="11424" max="11424" width="11.85546875" style="3" customWidth="1"/>
    <col min="11425" max="11425" width="7.85546875" style="3" bestFit="1" customWidth="1"/>
    <col min="11426" max="11426" width="12.5703125" style="3" customWidth="1"/>
    <col min="11427" max="11427" width="12.85546875" style="3" bestFit="1" customWidth="1"/>
    <col min="11428" max="11673" width="9.140625" style="3"/>
    <col min="11674" max="11674" width="6" style="3" customWidth="1"/>
    <col min="11675" max="11675" width="63.5703125" style="3" customWidth="1"/>
    <col min="11676" max="11676" width="7.42578125" style="3" bestFit="1" customWidth="1"/>
    <col min="11677" max="11677" width="8" style="3" bestFit="1" customWidth="1"/>
    <col min="11678" max="11678" width="11.85546875" style="3" customWidth="1"/>
    <col min="11679" max="11679" width="7.85546875" style="3" bestFit="1" customWidth="1"/>
    <col min="11680" max="11680" width="11.85546875" style="3" customWidth="1"/>
    <col min="11681" max="11681" width="7.85546875" style="3" bestFit="1" customWidth="1"/>
    <col min="11682" max="11682" width="12.5703125" style="3" customWidth="1"/>
    <col min="11683" max="11683" width="12.85546875" style="3" bestFit="1" customWidth="1"/>
    <col min="11684" max="11929" width="9.140625" style="3"/>
    <col min="11930" max="11930" width="6" style="3" customWidth="1"/>
    <col min="11931" max="11931" width="63.5703125" style="3" customWidth="1"/>
    <col min="11932" max="11932" width="7.42578125" style="3" bestFit="1" customWidth="1"/>
    <col min="11933" max="11933" width="8" style="3" bestFit="1" customWidth="1"/>
    <col min="11934" max="11934" width="11.85546875" style="3" customWidth="1"/>
    <col min="11935" max="11935" width="7.85546875" style="3" bestFit="1" customWidth="1"/>
    <col min="11936" max="11936" width="11.85546875" style="3" customWidth="1"/>
    <col min="11937" max="11937" width="7.85546875" style="3" bestFit="1" customWidth="1"/>
    <col min="11938" max="11938" width="12.5703125" style="3" customWidth="1"/>
    <col min="11939" max="11939" width="12.85546875" style="3" bestFit="1" customWidth="1"/>
    <col min="11940" max="12185" width="9.140625" style="3"/>
    <col min="12186" max="12186" width="6" style="3" customWidth="1"/>
    <col min="12187" max="12187" width="63.5703125" style="3" customWidth="1"/>
    <col min="12188" max="12188" width="7.42578125" style="3" bestFit="1" customWidth="1"/>
    <col min="12189" max="12189" width="8" style="3" bestFit="1" customWidth="1"/>
    <col min="12190" max="12190" width="11.85546875" style="3" customWidth="1"/>
    <col min="12191" max="12191" width="7.85546875" style="3" bestFit="1" customWidth="1"/>
    <col min="12192" max="12192" width="11.85546875" style="3" customWidth="1"/>
    <col min="12193" max="12193" width="7.85546875" style="3" bestFit="1" customWidth="1"/>
    <col min="12194" max="12194" width="12.5703125" style="3" customWidth="1"/>
    <col min="12195" max="12195" width="12.85546875" style="3" bestFit="1" customWidth="1"/>
    <col min="12196" max="12441" width="9.140625" style="3"/>
    <col min="12442" max="12442" width="6" style="3" customWidth="1"/>
    <col min="12443" max="12443" width="63.5703125" style="3" customWidth="1"/>
    <col min="12444" max="12444" width="7.42578125" style="3" bestFit="1" customWidth="1"/>
    <col min="12445" max="12445" width="8" style="3" bestFit="1" customWidth="1"/>
    <col min="12446" max="12446" width="11.85546875" style="3" customWidth="1"/>
    <col min="12447" max="12447" width="7.85546875" style="3" bestFit="1" customWidth="1"/>
    <col min="12448" max="12448" width="11.85546875" style="3" customWidth="1"/>
    <col min="12449" max="12449" width="7.85546875" style="3" bestFit="1" customWidth="1"/>
    <col min="12450" max="12450" width="12.5703125" style="3" customWidth="1"/>
    <col min="12451" max="12451" width="12.85546875" style="3" bestFit="1" customWidth="1"/>
    <col min="12452" max="12697" width="9.140625" style="3"/>
    <col min="12698" max="12698" width="6" style="3" customWidth="1"/>
    <col min="12699" max="12699" width="63.5703125" style="3" customWidth="1"/>
    <col min="12700" max="12700" width="7.42578125" style="3" bestFit="1" customWidth="1"/>
    <col min="12701" max="12701" width="8" style="3" bestFit="1" customWidth="1"/>
    <col min="12702" max="12702" width="11.85546875" style="3" customWidth="1"/>
    <col min="12703" max="12703" width="7.85546875" style="3" bestFit="1" customWidth="1"/>
    <col min="12704" max="12704" width="11.85546875" style="3" customWidth="1"/>
    <col min="12705" max="12705" width="7.85546875" style="3" bestFit="1" customWidth="1"/>
    <col min="12706" max="12706" width="12.5703125" style="3" customWidth="1"/>
    <col min="12707" max="12707" width="12.85546875" style="3" bestFit="1" customWidth="1"/>
    <col min="12708" max="12953" width="9.140625" style="3"/>
    <col min="12954" max="12954" width="6" style="3" customWidth="1"/>
    <col min="12955" max="12955" width="63.5703125" style="3" customWidth="1"/>
    <col min="12956" max="12956" width="7.42578125" style="3" bestFit="1" customWidth="1"/>
    <col min="12957" max="12957" width="8" style="3" bestFit="1" customWidth="1"/>
    <col min="12958" max="12958" width="11.85546875" style="3" customWidth="1"/>
    <col min="12959" max="12959" width="7.85546875" style="3" bestFit="1" customWidth="1"/>
    <col min="12960" max="12960" width="11.85546875" style="3" customWidth="1"/>
    <col min="12961" max="12961" width="7.85546875" style="3" bestFit="1" customWidth="1"/>
    <col min="12962" max="12962" width="12.5703125" style="3" customWidth="1"/>
    <col min="12963" max="12963" width="12.85546875" style="3" bestFit="1" customWidth="1"/>
    <col min="12964" max="13209" width="9.140625" style="3"/>
    <col min="13210" max="13210" width="6" style="3" customWidth="1"/>
    <col min="13211" max="13211" width="63.5703125" style="3" customWidth="1"/>
    <col min="13212" max="13212" width="7.42578125" style="3" bestFit="1" customWidth="1"/>
    <col min="13213" max="13213" width="8" style="3" bestFit="1" customWidth="1"/>
    <col min="13214" max="13214" width="11.85546875" style="3" customWidth="1"/>
    <col min="13215" max="13215" width="7.85546875" style="3" bestFit="1" customWidth="1"/>
    <col min="13216" max="13216" width="11.85546875" style="3" customWidth="1"/>
    <col min="13217" max="13217" width="7.85546875" style="3" bestFit="1" customWidth="1"/>
    <col min="13218" max="13218" width="12.5703125" style="3" customWidth="1"/>
    <col min="13219" max="13219" width="12.85546875" style="3" bestFit="1" customWidth="1"/>
    <col min="13220" max="13465" width="9.140625" style="3"/>
    <col min="13466" max="13466" width="6" style="3" customWidth="1"/>
    <col min="13467" max="13467" width="63.5703125" style="3" customWidth="1"/>
    <col min="13468" max="13468" width="7.42578125" style="3" bestFit="1" customWidth="1"/>
    <col min="13469" max="13469" width="8" style="3" bestFit="1" customWidth="1"/>
    <col min="13470" max="13470" width="11.85546875" style="3" customWidth="1"/>
    <col min="13471" max="13471" width="7.85546875" style="3" bestFit="1" customWidth="1"/>
    <col min="13472" max="13472" width="11.85546875" style="3" customWidth="1"/>
    <col min="13473" max="13473" width="7.85546875" style="3" bestFit="1" customWidth="1"/>
    <col min="13474" max="13474" width="12.5703125" style="3" customWidth="1"/>
    <col min="13475" max="13475" width="12.85546875" style="3" bestFit="1" customWidth="1"/>
    <col min="13476" max="13721" width="9.140625" style="3"/>
    <col min="13722" max="13722" width="6" style="3" customWidth="1"/>
    <col min="13723" max="13723" width="63.5703125" style="3" customWidth="1"/>
    <col min="13724" max="13724" width="7.42578125" style="3" bestFit="1" customWidth="1"/>
    <col min="13725" max="13725" width="8" style="3" bestFit="1" customWidth="1"/>
    <col min="13726" max="13726" width="11.85546875" style="3" customWidth="1"/>
    <col min="13727" max="13727" width="7.85546875" style="3" bestFit="1" customWidth="1"/>
    <col min="13728" max="13728" width="11.85546875" style="3" customWidth="1"/>
    <col min="13729" max="13729" width="7.85546875" style="3" bestFit="1" customWidth="1"/>
    <col min="13730" max="13730" width="12.5703125" style="3" customWidth="1"/>
    <col min="13731" max="13731" width="12.85546875" style="3" bestFit="1" customWidth="1"/>
    <col min="13732" max="13977" width="9.140625" style="3"/>
    <col min="13978" max="13978" width="6" style="3" customWidth="1"/>
    <col min="13979" max="13979" width="63.5703125" style="3" customWidth="1"/>
    <col min="13980" max="13980" width="7.42578125" style="3" bestFit="1" customWidth="1"/>
    <col min="13981" max="13981" width="8" style="3" bestFit="1" customWidth="1"/>
    <col min="13982" max="13982" width="11.85546875" style="3" customWidth="1"/>
    <col min="13983" max="13983" width="7.85546875" style="3" bestFit="1" customWidth="1"/>
    <col min="13984" max="13984" width="11.85546875" style="3" customWidth="1"/>
    <col min="13985" max="13985" width="7.85546875" style="3" bestFit="1" customWidth="1"/>
    <col min="13986" max="13986" width="12.5703125" style="3" customWidth="1"/>
    <col min="13987" max="13987" width="12.85546875" style="3" bestFit="1" customWidth="1"/>
    <col min="13988" max="14233" width="9.140625" style="3"/>
    <col min="14234" max="14234" width="6" style="3" customWidth="1"/>
    <col min="14235" max="14235" width="63.5703125" style="3" customWidth="1"/>
    <col min="14236" max="14236" width="7.42578125" style="3" bestFit="1" customWidth="1"/>
    <col min="14237" max="14237" width="8" style="3" bestFit="1" customWidth="1"/>
    <col min="14238" max="14238" width="11.85546875" style="3" customWidth="1"/>
    <col min="14239" max="14239" width="7.85546875" style="3" bestFit="1" customWidth="1"/>
    <col min="14240" max="14240" width="11.85546875" style="3" customWidth="1"/>
    <col min="14241" max="14241" width="7.85546875" style="3" bestFit="1" customWidth="1"/>
    <col min="14242" max="14242" width="12.5703125" style="3" customWidth="1"/>
    <col min="14243" max="14243" width="12.85546875" style="3" bestFit="1" customWidth="1"/>
    <col min="14244" max="14489" width="9.140625" style="3"/>
    <col min="14490" max="14490" width="6" style="3" customWidth="1"/>
    <col min="14491" max="14491" width="63.5703125" style="3" customWidth="1"/>
    <col min="14492" max="14492" width="7.42578125" style="3" bestFit="1" customWidth="1"/>
    <col min="14493" max="14493" width="8" style="3" bestFit="1" customWidth="1"/>
    <col min="14494" max="14494" width="11.85546875" style="3" customWidth="1"/>
    <col min="14495" max="14495" width="7.85546875" style="3" bestFit="1" customWidth="1"/>
    <col min="14496" max="14496" width="11.85546875" style="3" customWidth="1"/>
    <col min="14497" max="14497" width="7.85546875" style="3" bestFit="1" customWidth="1"/>
    <col min="14498" max="14498" width="12.5703125" style="3" customWidth="1"/>
    <col min="14499" max="14499" width="12.85546875" style="3" bestFit="1" customWidth="1"/>
    <col min="14500" max="14745" width="9.140625" style="3"/>
    <col min="14746" max="14746" width="6" style="3" customWidth="1"/>
    <col min="14747" max="14747" width="63.5703125" style="3" customWidth="1"/>
    <col min="14748" max="14748" width="7.42578125" style="3" bestFit="1" customWidth="1"/>
    <col min="14749" max="14749" width="8" style="3" bestFit="1" customWidth="1"/>
    <col min="14750" max="14750" width="11.85546875" style="3" customWidth="1"/>
    <col min="14751" max="14751" width="7.85546875" style="3" bestFit="1" customWidth="1"/>
    <col min="14752" max="14752" width="11.85546875" style="3" customWidth="1"/>
    <col min="14753" max="14753" width="7.85546875" style="3" bestFit="1" customWidth="1"/>
    <col min="14754" max="14754" width="12.5703125" style="3" customWidth="1"/>
    <col min="14755" max="14755" width="12.85546875" style="3" bestFit="1" customWidth="1"/>
    <col min="14756" max="15001" width="9.140625" style="3"/>
    <col min="15002" max="15002" width="6" style="3" customWidth="1"/>
    <col min="15003" max="15003" width="63.5703125" style="3" customWidth="1"/>
    <col min="15004" max="15004" width="7.42578125" style="3" bestFit="1" customWidth="1"/>
    <col min="15005" max="15005" width="8" style="3" bestFit="1" customWidth="1"/>
    <col min="15006" max="15006" width="11.85546875" style="3" customWidth="1"/>
    <col min="15007" max="15007" width="7.85546875" style="3" bestFit="1" customWidth="1"/>
    <col min="15008" max="15008" width="11.85546875" style="3" customWidth="1"/>
    <col min="15009" max="15009" width="7.85546875" style="3" bestFit="1" customWidth="1"/>
    <col min="15010" max="15010" width="12.5703125" style="3" customWidth="1"/>
    <col min="15011" max="15011" width="12.85546875" style="3" bestFit="1" customWidth="1"/>
    <col min="15012" max="15257" width="9.140625" style="3"/>
    <col min="15258" max="15258" width="6" style="3" customWidth="1"/>
    <col min="15259" max="15259" width="63.5703125" style="3" customWidth="1"/>
    <col min="15260" max="15260" width="7.42578125" style="3" bestFit="1" customWidth="1"/>
    <col min="15261" max="15261" width="8" style="3" bestFit="1" customWidth="1"/>
    <col min="15262" max="15262" width="11.85546875" style="3" customWidth="1"/>
    <col min="15263" max="15263" width="7.85546875" style="3" bestFit="1" customWidth="1"/>
    <col min="15264" max="15264" width="11.85546875" style="3" customWidth="1"/>
    <col min="15265" max="15265" width="7.85546875" style="3" bestFit="1" customWidth="1"/>
    <col min="15266" max="15266" width="12.5703125" style="3" customWidth="1"/>
    <col min="15267" max="15267" width="12.85546875" style="3" bestFit="1" customWidth="1"/>
    <col min="15268" max="15513" width="9.140625" style="3"/>
    <col min="15514" max="15514" width="6" style="3" customWidth="1"/>
    <col min="15515" max="15515" width="63.5703125" style="3" customWidth="1"/>
    <col min="15516" max="15516" width="7.42578125" style="3" bestFit="1" customWidth="1"/>
    <col min="15517" max="15517" width="8" style="3" bestFit="1" customWidth="1"/>
    <col min="15518" max="15518" width="11.85546875" style="3" customWidth="1"/>
    <col min="15519" max="15519" width="7.85546875" style="3" bestFit="1" customWidth="1"/>
    <col min="15520" max="15520" width="11.85546875" style="3" customWidth="1"/>
    <col min="15521" max="15521" width="7.85546875" style="3" bestFit="1" customWidth="1"/>
    <col min="15522" max="15522" width="12.5703125" style="3" customWidth="1"/>
    <col min="15523" max="15523" width="12.85546875" style="3" bestFit="1" customWidth="1"/>
    <col min="15524" max="15769" width="9.140625" style="3"/>
    <col min="15770" max="15770" width="6" style="3" customWidth="1"/>
    <col min="15771" max="15771" width="63.5703125" style="3" customWidth="1"/>
    <col min="15772" max="15772" width="7.42578125" style="3" bestFit="1" customWidth="1"/>
    <col min="15773" max="15773" width="8" style="3" bestFit="1" customWidth="1"/>
    <col min="15774" max="15774" width="11.85546875" style="3" customWidth="1"/>
    <col min="15775" max="15775" width="7.85546875" style="3" bestFit="1" customWidth="1"/>
    <col min="15776" max="15776" width="11.85546875" style="3" customWidth="1"/>
    <col min="15777" max="15777" width="7.85546875" style="3" bestFit="1" customWidth="1"/>
    <col min="15778" max="15778" width="12.5703125" style="3" customWidth="1"/>
    <col min="15779" max="15779" width="12.85546875" style="3" bestFit="1" customWidth="1"/>
    <col min="15780" max="16025" width="9.140625" style="3"/>
    <col min="16026" max="16026" width="6" style="3" customWidth="1"/>
    <col min="16027" max="16027" width="63.5703125" style="3" customWidth="1"/>
    <col min="16028" max="16028" width="7.42578125" style="3" bestFit="1" customWidth="1"/>
    <col min="16029" max="16029" width="8" style="3" bestFit="1" customWidth="1"/>
    <col min="16030" max="16030" width="11.85546875" style="3" customWidth="1"/>
    <col min="16031" max="16031" width="7.85546875" style="3" bestFit="1" customWidth="1"/>
    <col min="16032" max="16032" width="11.85546875" style="3" customWidth="1"/>
    <col min="16033" max="16033" width="7.85546875" style="3" bestFit="1" customWidth="1"/>
    <col min="16034" max="16034" width="12.5703125" style="3" customWidth="1"/>
    <col min="16035" max="16035" width="12.85546875" style="3" bestFit="1" customWidth="1"/>
    <col min="16036" max="16384" width="9.140625" style="3"/>
  </cols>
  <sheetData>
    <row r="8" spans="1:13" s="6" customFormat="1" ht="48" customHeight="1" x14ac:dyDescent="0.35">
      <c r="A8" s="202" t="s">
        <v>205</v>
      </c>
      <c r="B8" s="202"/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02"/>
    </row>
    <row r="9" spans="1:13" s="7" customFormat="1" ht="14.25" customHeight="1" x14ac:dyDescent="0.3">
      <c r="A9" s="8"/>
      <c r="B9" s="8"/>
      <c r="I9" s="207"/>
      <c r="J9" s="207"/>
      <c r="K9" s="207"/>
      <c r="L9" s="207"/>
      <c r="M9" s="207"/>
    </row>
    <row r="10" spans="1:13" s="9" customFormat="1" ht="21.75" customHeight="1" x14ac:dyDescent="0.25">
      <c r="A10" s="206" t="s">
        <v>0</v>
      </c>
      <c r="B10" s="194" t="s">
        <v>1</v>
      </c>
      <c r="C10" s="194" t="s">
        <v>2</v>
      </c>
      <c r="D10" s="203" t="s">
        <v>18</v>
      </c>
      <c r="E10" s="204"/>
      <c r="F10" s="204"/>
      <c r="G10" s="204"/>
      <c r="H10" s="204"/>
      <c r="I10" s="204"/>
      <c r="J10" s="204"/>
      <c r="K10" s="204"/>
      <c r="L10" s="204"/>
      <c r="M10" s="205"/>
    </row>
    <row r="11" spans="1:13" s="7" customFormat="1" ht="18" customHeight="1" x14ac:dyDescent="0.3">
      <c r="A11" s="206"/>
      <c r="B11" s="194"/>
      <c r="C11" s="194"/>
      <c r="D11" s="194" t="s">
        <v>291</v>
      </c>
      <c r="E11" s="194"/>
      <c r="F11" s="194" t="s">
        <v>292</v>
      </c>
      <c r="G11" s="194"/>
      <c r="H11" s="194" t="s">
        <v>293</v>
      </c>
      <c r="I11" s="194"/>
      <c r="J11" s="194" t="s">
        <v>294</v>
      </c>
      <c r="K11" s="194"/>
      <c r="L11" s="194" t="s">
        <v>295</v>
      </c>
      <c r="M11" s="194"/>
    </row>
    <row r="12" spans="1:13" s="7" customFormat="1" ht="80.25" customHeight="1" x14ac:dyDescent="0.3">
      <c r="A12" s="206"/>
      <c r="B12" s="194"/>
      <c r="C12" s="194"/>
      <c r="D12" s="35" t="s">
        <v>3</v>
      </c>
      <c r="E12" s="29" t="s">
        <v>289</v>
      </c>
      <c r="F12" s="35" t="s">
        <v>3</v>
      </c>
      <c r="G12" s="29" t="s">
        <v>289</v>
      </c>
      <c r="H12" s="35" t="s">
        <v>3</v>
      </c>
      <c r="I12" s="29" t="s">
        <v>289</v>
      </c>
      <c r="J12" s="35" t="s">
        <v>3</v>
      </c>
      <c r="K12" s="29" t="s">
        <v>289</v>
      </c>
      <c r="L12" s="35" t="s">
        <v>3</v>
      </c>
      <c r="M12" s="29" t="s">
        <v>289</v>
      </c>
    </row>
    <row r="13" spans="1:13" s="10" customFormat="1" ht="16.5" x14ac:dyDescent="0.2">
      <c r="A13" s="32">
        <v>1</v>
      </c>
      <c r="B13" s="31">
        <v>2</v>
      </c>
      <c r="C13" s="32">
        <v>3</v>
      </c>
      <c r="D13" s="31" t="s">
        <v>11</v>
      </c>
      <c r="E13" s="32" t="s">
        <v>45</v>
      </c>
      <c r="F13" s="31" t="s">
        <v>46</v>
      </c>
      <c r="G13" s="32" t="s">
        <v>47</v>
      </c>
      <c r="H13" s="31" t="s">
        <v>41</v>
      </c>
      <c r="I13" s="32" t="s">
        <v>42</v>
      </c>
      <c r="J13" s="31" t="s">
        <v>48</v>
      </c>
      <c r="K13" s="32" t="s">
        <v>49</v>
      </c>
      <c r="L13" s="31" t="s">
        <v>44</v>
      </c>
      <c r="M13" s="32" t="s">
        <v>50</v>
      </c>
    </row>
    <row r="14" spans="1:13" s="4" customFormat="1" ht="66" customHeight="1" x14ac:dyDescent="0.25">
      <c r="A14" s="119" t="s">
        <v>4</v>
      </c>
      <c r="B14" s="120" t="s">
        <v>30</v>
      </c>
      <c r="C14" s="157" t="s">
        <v>5</v>
      </c>
      <c r="D14" s="163">
        <v>11750</v>
      </c>
      <c r="E14" s="122">
        <v>346.63</v>
      </c>
      <c r="F14" s="163">
        <v>11640</v>
      </c>
      <c r="G14" s="122">
        <v>343.38</v>
      </c>
      <c r="H14" s="163">
        <v>11530</v>
      </c>
      <c r="I14" s="122">
        <v>340.14</v>
      </c>
      <c r="J14" s="163">
        <v>11430</v>
      </c>
      <c r="K14" s="122">
        <v>337.19490000000002</v>
      </c>
      <c r="L14" s="163">
        <v>8000</v>
      </c>
      <c r="M14" s="122">
        <v>236</v>
      </c>
    </row>
    <row r="15" spans="1:13" ht="36.75" customHeight="1" x14ac:dyDescent="0.25">
      <c r="A15" s="119" t="s">
        <v>10</v>
      </c>
      <c r="B15" s="120" t="s">
        <v>12</v>
      </c>
      <c r="C15" s="157"/>
      <c r="D15" s="164"/>
      <c r="E15" s="122">
        <v>205.0249</v>
      </c>
      <c r="F15" s="164"/>
      <c r="G15" s="122">
        <v>67.693855145599997</v>
      </c>
      <c r="H15" s="164"/>
      <c r="I15" s="122">
        <v>61.004899999999999</v>
      </c>
      <c r="J15" s="164"/>
      <c r="K15" s="122">
        <v>45.506</v>
      </c>
      <c r="L15" s="164"/>
      <c r="M15" s="122">
        <v>68.075000000000003</v>
      </c>
    </row>
    <row r="16" spans="1:13" s="4" customFormat="1" ht="47.25" customHeight="1" x14ac:dyDescent="0.25">
      <c r="A16" s="136" t="s">
        <v>8</v>
      </c>
      <c r="B16" s="95" t="s">
        <v>79</v>
      </c>
      <c r="C16" s="81"/>
      <c r="D16" s="165"/>
      <c r="E16" s="166">
        <f>E17+E18</f>
        <v>2670.1549999999997</v>
      </c>
      <c r="F16" s="167"/>
      <c r="G16" s="166">
        <f t="shared" ref="G16:M16" si="0">G17+G18</f>
        <v>2123.0458598575597</v>
      </c>
      <c r="H16" s="167"/>
      <c r="I16" s="166">
        <f t="shared" si="0"/>
        <v>2059.4001206410931</v>
      </c>
      <c r="J16" s="167"/>
      <c r="K16" s="166">
        <f t="shared" si="0"/>
        <v>2360.4250000000002</v>
      </c>
      <c r="L16" s="167"/>
      <c r="M16" s="166">
        <f t="shared" si="0"/>
        <v>3206.7000000000003</v>
      </c>
    </row>
    <row r="17" spans="1:19" s="4" customFormat="1" ht="35.1" customHeight="1" x14ac:dyDescent="0.25">
      <c r="A17" s="100">
        <v>3.1</v>
      </c>
      <c r="B17" s="43" t="s">
        <v>81</v>
      </c>
      <c r="C17" s="124" t="s">
        <v>6</v>
      </c>
      <c r="D17" s="131">
        <v>79.442499999999995</v>
      </c>
      <c r="E17" s="46">
        <v>2537.4949999999999</v>
      </c>
      <c r="F17" s="131">
        <v>69.007000000000005</v>
      </c>
      <c r="G17" s="46">
        <v>2045.5500000000002</v>
      </c>
      <c r="H17" s="131">
        <v>80.509999999999991</v>
      </c>
      <c r="I17" s="46">
        <v>1978.0048999999999</v>
      </c>
      <c r="J17" s="131">
        <v>78.599999999999994</v>
      </c>
      <c r="K17" s="46">
        <v>2252.625</v>
      </c>
      <c r="L17" s="131">
        <v>109.3</v>
      </c>
      <c r="M17" s="46">
        <v>3069.8</v>
      </c>
    </row>
    <row r="18" spans="1:19" s="4" customFormat="1" ht="50.25" customHeight="1" x14ac:dyDescent="0.25">
      <c r="A18" s="100">
        <v>3.2</v>
      </c>
      <c r="B18" s="43" t="s">
        <v>225</v>
      </c>
      <c r="C18" s="101"/>
      <c r="D18" s="131"/>
      <c r="E18" s="131">
        <v>132.66</v>
      </c>
      <c r="F18" s="131"/>
      <c r="G18" s="131">
        <v>77.495859857559395</v>
      </c>
      <c r="H18" s="131"/>
      <c r="I18" s="131">
        <v>81.395220641093019</v>
      </c>
      <c r="J18" s="131"/>
      <c r="K18" s="131">
        <v>107.8</v>
      </c>
      <c r="L18" s="131"/>
      <c r="M18" s="131">
        <v>136.9</v>
      </c>
    </row>
    <row r="19" spans="1:19" s="4" customFormat="1" ht="51" customHeight="1" x14ac:dyDescent="0.25">
      <c r="A19" s="136" t="s">
        <v>11</v>
      </c>
      <c r="B19" s="95" t="s">
        <v>80</v>
      </c>
      <c r="C19" s="81" t="s">
        <v>5</v>
      </c>
      <c r="D19" s="168">
        <v>64</v>
      </c>
      <c r="E19" s="167">
        <v>95.744900000000001</v>
      </c>
      <c r="F19" s="168">
        <v>90</v>
      </c>
      <c r="G19" s="167">
        <v>145.09</v>
      </c>
      <c r="H19" s="168">
        <v>100</v>
      </c>
      <c r="I19" s="167">
        <v>177.32</v>
      </c>
      <c r="J19" s="168">
        <v>133</v>
      </c>
      <c r="K19" s="167">
        <v>239.4</v>
      </c>
      <c r="L19" s="168">
        <v>133</v>
      </c>
      <c r="M19" s="167">
        <v>239.4</v>
      </c>
      <c r="N19" s="13"/>
    </row>
    <row r="20" spans="1:19" s="4" customFormat="1" ht="69" customHeight="1" x14ac:dyDescent="0.25">
      <c r="A20" s="136" t="s">
        <v>45</v>
      </c>
      <c r="B20" s="95" t="s">
        <v>252</v>
      </c>
      <c r="C20" s="81" t="s">
        <v>5</v>
      </c>
      <c r="D20" s="165"/>
      <c r="E20" s="169">
        <v>0</v>
      </c>
      <c r="F20" s="170">
        <v>10077</v>
      </c>
      <c r="G20" s="167">
        <v>154.239</v>
      </c>
      <c r="H20" s="165"/>
      <c r="I20" s="169">
        <v>0</v>
      </c>
      <c r="J20" s="171"/>
      <c r="K20" s="169">
        <v>0</v>
      </c>
      <c r="L20" s="171"/>
      <c r="M20" s="169">
        <v>0</v>
      </c>
    </row>
    <row r="21" spans="1:19" s="4" customFormat="1" ht="64.5" customHeight="1" x14ac:dyDescent="0.25">
      <c r="A21" s="136" t="s">
        <v>46</v>
      </c>
      <c r="B21" s="95" t="s">
        <v>227</v>
      </c>
      <c r="C21" s="81" t="s">
        <v>5</v>
      </c>
      <c r="D21" s="165"/>
      <c r="E21" s="169">
        <v>0</v>
      </c>
      <c r="F21" s="170">
        <v>3994</v>
      </c>
      <c r="G21" s="167">
        <v>98.336000000000013</v>
      </c>
      <c r="H21" s="165"/>
      <c r="I21" s="169">
        <v>0</v>
      </c>
      <c r="J21" s="171"/>
      <c r="K21" s="169">
        <v>0</v>
      </c>
      <c r="L21" s="171"/>
      <c r="M21" s="169">
        <v>0</v>
      </c>
    </row>
    <row r="22" spans="1:19" s="4" customFormat="1" ht="39.75" customHeight="1" x14ac:dyDescent="0.25">
      <c r="A22" s="136" t="s">
        <v>47</v>
      </c>
      <c r="B22" s="36" t="s">
        <v>73</v>
      </c>
      <c r="C22" s="81"/>
      <c r="D22" s="168"/>
      <c r="E22" s="172">
        <f>E23+E24</f>
        <v>110.06462936261789</v>
      </c>
      <c r="F22" s="172"/>
      <c r="G22" s="172">
        <f t="shared" ref="G22:M22" si="1">G23+G24</f>
        <v>119.0007940638196</v>
      </c>
      <c r="H22" s="172"/>
      <c r="I22" s="172">
        <f t="shared" si="1"/>
        <v>117.5099</v>
      </c>
      <c r="J22" s="172"/>
      <c r="K22" s="172">
        <f t="shared" si="1"/>
        <v>0</v>
      </c>
      <c r="L22" s="172"/>
      <c r="M22" s="172">
        <f t="shared" si="1"/>
        <v>0</v>
      </c>
    </row>
    <row r="23" spans="1:19" s="4" customFormat="1" ht="35.1" customHeight="1" x14ac:dyDescent="0.25">
      <c r="A23" s="100">
        <v>7.1</v>
      </c>
      <c r="B23" s="43" t="s">
        <v>74</v>
      </c>
      <c r="C23" s="101" t="s">
        <v>5</v>
      </c>
      <c r="D23" s="130">
        <v>30</v>
      </c>
      <c r="E23" s="131">
        <v>16.2349</v>
      </c>
      <c r="F23" s="130">
        <v>30</v>
      </c>
      <c r="G23" s="131">
        <v>16.2349</v>
      </c>
      <c r="H23" s="130">
        <v>30</v>
      </c>
      <c r="I23" s="131">
        <v>16.2349</v>
      </c>
      <c r="J23" s="130"/>
      <c r="K23" s="131">
        <v>0</v>
      </c>
      <c r="L23" s="130"/>
      <c r="M23" s="131">
        <v>0</v>
      </c>
      <c r="N23" s="16"/>
    </row>
    <row r="24" spans="1:19" s="4" customFormat="1" ht="30.75" customHeight="1" x14ac:dyDescent="0.25">
      <c r="A24" s="100">
        <v>7.2</v>
      </c>
      <c r="B24" s="43" t="s">
        <v>75</v>
      </c>
      <c r="C24" s="101" t="s">
        <v>5</v>
      </c>
      <c r="D24" s="130">
        <v>63</v>
      </c>
      <c r="E24" s="131">
        <v>93.829729362617897</v>
      </c>
      <c r="F24" s="130">
        <v>69</v>
      </c>
      <c r="G24" s="131">
        <v>102.7658940638196</v>
      </c>
      <c r="H24" s="130">
        <v>68</v>
      </c>
      <c r="I24" s="131">
        <v>101.27500000000001</v>
      </c>
      <c r="J24" s="130"/>
      <c r="K24" s="131">
        <v>0</v>
      </c>
      <c r="L24" s="130"/>
      <c r="M24" s="131">
        <v>0</v>
      </c>
      <c r="N24" s="16"/>
    </row>
    <row r="25" spans="1:19" s="4" customFormat="1" ht="66.75" customHeight="1" x14ac:dyDescent="0.25">
      <c r="A25" s="136" t="s">
        <v>41</v>
      </c>
      <c r="B25" s="36" t="s">
        <v>180</v>
      </c>
      <c r="C25" s="108"/>
      <c r="D25" s="168"/>
      <c r="E25" s="172">
        <f>E26+E27+E28</f>
        <v>54.320340000000002</v>
      </c>
      <c r="F25" s="172"/>
      <c r="G25" s="172">
        <f t="shared" ref="G25:M25" si="2">G26+G27+G28</f>
        <v>35.840000000000003</v>
      </c>
      <c r="H25" s="172"/>
      <c r="I25" s="172">
        <f t="shared" si="2"/>
        <v>49.756</v>
      </c>
      <c r="J25" s="172"/>
      <c r="K25" s="172">
        <f t="shared" si="2"/>
        <v>47.66</v>
      </c>
      <c r="L25" s="172"/>
      <c r="M25" s="172">
        <f t="shared" si="2"/>
        <v>47.66</v>
      </c>
    </row>
    <row r="26" spans="1:19" s="4" customFormat="1" ht="65.25" customHeight="1" x14ac:dyDescent="0.25">
      <c r="A26" s="100">
        <v>8.1</v>
      </c>
      <c r="B26" s="43" t="s">
        <v>271</v>
      </c>
      <c r="C26" s="101" t="s">
        <v>5</v>
      </c>
      <c r="D26" s="130">
        <v>100</v>
      </c>
      <c r="E26" s="131">
        <v>33.882000000000005</v>
      </c>
      <c r="F26" s="130">
        <v>20</v>
      </c>
      <c r="G26" s="131">
        <v>6</v>
      </c>
      <c r="H26" s="130">
        <v>15</v>
      </c>
      <c r="I26" s="131">
        <v>4.5</v>
      </c>
      <c r="J26" s="130"/>
      <c r="K26" s="131">
        <v>0</v>
      </c>
      <c r="L26" s="130"/>
      <c r="M26" s="131">
        <v>0</v>
      </c>
    </row>
    <row r="27" spans="1:19" s="4" customFormat="1" ht="48" customHeight="1" x14ac:dyDescent="0.25">
      <c r="A27" s="100">
        <v>8.1999999999999993</v>
      </c>
      <c r="B27" s="43" t="s">
        <v>272</v>
      </c>
      <c r="C27" s="101" t="s">
        <v>5</v>
      </c>
      <c r="D27" s="130">
        <v>12</v>
      </c>
      <c r="E27" s="131">
        <v>20.43834</v>
      </c>
      <c r="F27" s="130">
        <v>5</v>
      </c>
      <c r="G27" s="131">
        <v>12.02</v>
      </c>
      <c r="H27" s="130">
        <v>4</v>
      </c>
      <c r="I27" s="131">
        <v>9.6159999999999997</v>
      </c>
      <c r="J27" s="130">
        <v>5</v>
      </c>
      <c r="K27" s="131">
        <v>12.02</v>
      </c>
      <c r="L27" s="130">
        <v>5</v>
      </c>
      <c r="M27" s="131">
        <v>12.02</v>
      </c>
    </row>
    <row r="28" spans="1:19" s="4" customFormat="1" ht="63" customHeight="1" x14ac:dyDescent="0.25">
      <c r="A28" s="100">
        <v>8.3000000000000007</v>
      </c>
      <c r="B28" s="43" t="s">
        <v>112</v>
      </c>
      <c r="C28" s="101" t="s">
        <v>5</v>
      </c>
      <c r="D28" s="130"/>
      <c r="E28" s="131">
        <v>0</v>
      </c>
      <c r="F28" s="130">
        <v>1</v>
      </c>
      <c r="G28" s="131">
        <v>17.82</v>
      </c>
      <c r="H28" s="130">
        <v>2</v>
      </c>
      <c r="I28" s="131">
        <v>35.64</v>
      </c>
      <c r="J28" s="130">
        <v>2</v>
      </c>
      <c r="K28" s="131">
        <v>35.64</v>
      </c>
      <c r="L28" s="130">
        <v>2</v>
      </c>
      <c r="M28" s="131">
        <v>35.64</v>
      </c>
    </row>
    <row r="29" spans="1:19" ht="35.1" customHeight="1" x14ac:dyDescent="0.25">
      <c r="A29" s="136" t="s">
        <v>42</v>
      </c>
      <c r="B29" s="95" t="s">
        <v>17</v>
      </c>
      <c r="C29" s="81"/>
      <c r="D29" s="168">
        <v>55</v>
      </c>
      <c r="E29" s="165">
        <f>E30+E34+E38+E43+E45</f>
        <v>627.44869989999995</v>
      </c>
      <c r="F29" s="168">
        <f t="shared" ref="F29:M29" si="3">F30+F34+F38+F43+F45</f>
        <v>26</v>
      </c>
      <c r="G29" s="165">
        <f t="shared" si="3"/>
        <v>432.432703</v>
      </c>
      <c r="H29" s="168">
        <f t="shared" si="3"/>
        <v>37</v>
      </c>
      <c r="I29" s="165">
        <f t="shared" si="3"/>
        <v>610.78901636000001</v>
      </c>
      <c r="J29" s="168">
        <f t="shared" si="3"/>
        <v>26</v>
      </c>
      <c r="K29" s="165">
        <f t="shared" si="3"/>
        <v>575.7244569165</v>
      </c>
      <c r="L29" s="168">
        <f t="shared" si="3"/>
        <v>18</v>
      </c>
      <c r="M29" s="165">
        <f t="shared" si="3"/>
        <v>488.26496289040233</v>
      </c>
      <c r="N29" s="15"/>
      <c r="O29" s="15"/>
      <c r="P29" s="15"/>
      <c r="Q29" s="15"/>
      <c r="R29" s="15"/>
      <c r="S29" s="15"/>
    </row>
    <row r="30" spans="1:19" s="2" customFormat="1" ht="30.75" customHeight="1" x14ac:dyDescent="0.25">
      <c r="A30" s="100">
        <v>9.1</v>
      </c>
      <c r="B30" s="43" t="s">
        <v>297</v>
      </c>
      <c r="C30" s="124" t="s">
        <v>5</v>
      </c>
      <c r="D30" s="130">
        <v>11</v>
      </c>
      <c r="E30" s="173">
        <f>E31+E32+E33</f>
        <v>75.180000000000007</v>
      </c>
      <c r="F30" s="130">
        <f t="shared" ref="F30:M30" si="4">F31+F32+F33</f>
        <v>8</v>
      </c>
      <c r="G30" s="173">
        <f t="shared" si="4"/>
        <v>60.283299999999997</v>
      </c>
      <c r="H30" s="130">
        <f t="shared" si="4"/>
        <v>13</v>
      </c>
      <c r="I30" s="173">
        <f t="shared" si="4"/>
        <v>116.459462</v>
      </c>
      <c r="J30" s="130">
        <f t="shared" si="4"/>
        <v>7</v>
      </c>
      <c r="K30" s="173">
        <f t="shared" si="4"/>
        <v>73.741272930000008</v>
      </c>
      <c r="L30" s="130">
        <f t="shared" si="4"/>
        <v>6</v>
      </c>
      <c r="M30" s="173">
        <f t="shared" si="4"/>
        <v>46.680332117900001</v>
      </c>
      <c r="N30" s="17"/>
    </row>
    <row r="31" spans="1:19" ht="40.5" x14ac:dyDescent="0.25">
      <c r="A31" s="48" t="s">
        <v>25</v>
      </c>
      <c r="B31" s="174" t="s">
        <v>234</v>
      </c>
      <c r="C31" s="175" t="s">
        <v>5</v>
      </c>
      <c r="D31" s="176">
        <v>1</v>
      </c>
      <c r="E31" s="177">
        <v>10</v>
      </c>
      <c r="F31" s="176">
        <v>2</v>
      </c>
      <c r="G31" s="177">
        <v>20</v>
      </c>
      <c r="H31" s="176">
        <v>2</v>
      </c>
      <c r="I31" s="177">
        <v>20</v>
      </c>
      <c r="J31" s="176">
        <v>1</v>
      </c>
      <c r="K31" s="177">
        <v>10</v>
      </c>
      <c r="L31" s="176">
        <v>1</v>
      </c>
      <c r="M31" s="177">
        <v>10</v>
      </c>
      <c r="N31" s="156"/>
    </row>
    <row r="32" spans="1:19" ht="32.25" customHeight="1" x14ac:dyDescent="0.25">
      <c r="A32" s="48" t="s">
        <v>26</v>
      </c>
      <c r="B32" s="174" t="s">
        <v>235</v>
      </c>
      <c r="C32" s="175" t="s">
        <v>5</v>
      </c>
      <c r="D32" s="176">
        <v>10</v>
      </c>
      <c r="E32" s="177">
        <v>65.180000000000007</v>
      </c>
      <c r="F32" s="176">
        <v>6</v>
      </c>
      <c r="G32" s="177">
        <v>40.283299999999997</v>
      </c>
      <c r="H32" s="176">
        <v>10</v>
      </c>
      <c r="I32" s="177">
        <v>69.149462</v>
      </c>
      <c r="J32" s="176">
        <v>5</v>
      </c>
      <c r="K32" s="177">
        <v>35.61197293</v>
      </c>
      <c r="L32" s="176">
        <v>5</v>
      </c>
      <c r="M32" s="177">
        <v>36.680332117900001</v>
      </c>
    </row>
    <row r="33" spans="1:13" ht="32.25" customHeight="1" x14ac:dyDescent="0.25">
      <c r="A33" s="48" t="s">
        <v>27</v>
      </c>
      <c r="B33" s="174" t="s">
        <v>236</v>
      </c>
      <c r="C33" s="175" t="s">
        <v>5</v>
      </c>
      <c r="D33" s="176">
        <v>0</v>
      </c>
      <c r="E33" s="177">
        <v>0</v>
      </c>
      <c r="F33" s="176"/>
      <c r="G33" s="177">
        <v>0</v>
      </c>
      <c r="H33" s="176">
        <v>1</v>
      </c>
      <c r="I33" s="177">
        <v>27.31</v>
      </c>
      <c r="J33" s="176">
        <v>1</v>
      </c>
      <c r="K33" s="177">
        <v>28.129300000000001</v>
      </c>
      <c r="L33" s="176"/>
      <c r="M33" s="177">
        <v>0</v>
      </c>
    </row>
    <row r="34" spans="1:13" s="2" customFormat="1" ht="27" x14ac:dyDescent="0.25">
      <c r="A34" s="100">
        <v>9.1999999999999993</v>
      </c>
      <c r="B34" s="43" t="s">
        <v>181</v>
      </c>
      <c r="C34" s="124" t="s">
        <v>5</v>
      </c>
      <c r="D34" s="130">
        <v>12</v>
      </c>
      <c r="E34" s="173">
        <f>E35+E36+E37</f>
        <v>108.17330000000001</v>
      </c>
      <c r="F34" s="130">
        <f t="shared" ref="F34:M34" si="5">F35+F36+F37</f>
        <v>10</v>
      </c>
      <c r="G34" s="173">
        <f t="shared" si="5"/>
        <v>98.858782000000005</v>
      </c>
      <c r="H34" s="130">
        <f t="shared" si="5"/>
        <v>9</v>
      </c>
      <c r="I34" s="173">
        <f t="shared" si="5"/>
        <v>94.030855790000004</v>
      </c>
      <c r="J34" s="130">
        <f t="shared" si="5"/>
        <v>4</v>
      </c>
      <c r="K34" s="173">
        <f t="shared" si="5"/>
        <v>27.557482213000004</v>
      </c>
      <c r="L34" s="130">
        <f t="shared" si="5"/>
        <v>2</v>
      </c>
      <c r="M34" s="173">
        <f t="shared" si="5"/>
        <v>14.193088159903752</v>
      </c>
    </row>
    <row r="35" spans="1:13" ht="48.75" customHeight="1" x14ac:dyDescent="0.25">
      <c r="A35" s="48" t="s">
        <v>25</v>
      </c>
      <c r="B35" s="174" t="s">
        <v>237</v>
      </c>
      <c r="C35" s="175" t="s">
        <v>5</v>
      </c>
      <c r="D35" s="178">
        <v>4</v>
      </c>
      <c r="E35" s="179">
        <v>24.387899999999998</v>
      </c>
      <c r="F35" s="178">
        <v>2</v>
      </c>
      <c r="G35" s="179">
        <v>12.559820000000002</v>
      </c>
      <c r="H35" s="178">
        <v>4</v>
      </c>
      <c r="I35" s="179">
        <v>25.873123109999998</v>
      </c>
      <c r="J35" s="178">
        <v>2</v>
      </c>
      <c r="K35" s="179">
        <v>13.324713038000002</v>
      </c>
      <c r="L35" s="178">
        <v>1</v>
      </c>
      <c r="M35" s="177">
        <v>6.8621990768497501</v>
      </c>
    </row>
    <row r="36" spans="1:13" ht="48.75" customHeight="1" x14ac:dyDescent="0.25">
      <c r="A36" s="48" t="s">
        <v>26</v>
      </c>
      <c r="B36" s="174" t="s">
        <v>233</v>
      </c>
      <c r="C36" s="175" t="s">
        <v>5</v>
      </c>
      <c r="D36" s="180">
        <v>3</v>
      </c>
      <c r="E36" s="177">
        <v>51.218400000000003</v>
      </c>
      <c r="F36" s="180">
        <v>3</v>
      </c>
      <c r="G36" s="177">
        <v>52.754952000000003</v>
      </c>
      <c r="H36" s="180">
        <v>3</v>
      </c>
      <c r="I36" s="177">
        <v>54.337600560000006</v>
      </c>
      <c r="J36" s="180"/>
      <c r="K36" s="177">
        <v>0</v>
      </c>
      <c r="L36" s="180"/>
      <c r="M36" s="177">
        <v>0</v>
      </c>
    </row>
    <row r="37" spans="1:13" ht="50.25" customHeight="1" x14ac:dyDescent="0.25">
      <c r="A37" s="48" t="s">
        <v>27</v>
      </c>
      <c r="B37" s="174" t="s">
        <v>238</v>
      </c>
      <c r="C37" s="175" t="s">
        <v>5</v>
      </c>
      <c r="D37" s="176">
        <v>5</v>
      </c>
      <c r="E37" s="177">
        <v>32.567</v>
      </c>
      <c r="F37" s="176">
        <v>5</v>
      </c>
      <c r="G37" s="177">
        <v>33.54401</v>
      </c>
      <c r="H37" s="176">
        <v>2</v>
      </c>
      <c r="I37" s="177">
        <v>13.820132120000002</v>
      </c>
      <c r="J37" s="176">
        <v>2</v>
      </c>
      <c r="K37" s="177">
        <v>14.232769175000001</v>
      </c>
      <c r="L37" s="176">
        <v>1</v>
      </c>
      <c r="M37" s="177">
        <v>7.3308890830540019</v>
      </c>
    </row>
    <row r="38" spans="1:13" s="2" customFormat="1" ht="27" x14ac:dyDescent="0.25">
      <c r="A38" s="100">
        <v>9.3000000000000007</v>
      </c>
      <c r="B38" s="43" t="s">
        <v>182</v>
      </c>
      <c r="C38" s="124" t="s">
        <v>5</v>
      </c>
      <c r="D38" s="130">
        <v>27</v>
      </c>
      <c r="E38" s="173">
        <f>E39+E40+E41+E42</f>
        <v>293.84039989999997</v>
      </c>
      <c r="F38" s="130">
        <f t="shared" ref="F38:M38" si="6">F39+F40+F41+F42</f>
        <v>3</v>
      </c>
      <c r="G38" s="173">
        <f t="shared" si="6"/>
        <v>36.249614000000001</v>
      </c>
      <c r="H38" s="130">
        <f t="shared" si="6"/>
        <v>10</v>
      </c>
      <c r="I38" s="173">
        <f t="shared" si="6"/>
        <v>156.14646136000002</v>
      </c>
      <c r="J38" s="130">
        <f t="shared" si="6"/>
        <v>9</v>
      </c>
      <c r="K38" s="173">
        <f t="shared" si="6"/>
        <v>167.79994921150001</v>
      </c>
      <c r="L38" s="130">
        <f t="shared" si="6"/>
        <v>4</v>
      </c>
      <c r="M38" s="173">
        <f t="shared" si="6"/>
        <v>111.56189640865303</v>
      </c>
    </row>
    <row r="39" spans="1:13" ht="45" customHeight="1" x14ac:dyDescent="0.25">
      <c r="A39" s="48" t="s">
        <v>25</v>
      </c>
      <c r="B39" s="174" t="s">
        <v>239</v>
      </c>
      <c r="C39" s="175" t="s">
        <v>5</v>
      </c>
      <c r="D39" s="180">
        <v>21</v>
      </c>
      <c r="E39" s="177">
        <v>167.4054999</v>
      </c>
      <c r="F39" s="180">
        <v>1</v>
      </c>
      <c r="G39" s="177">
        <v>8.1166060000000009</v>
      </c>
      <c r="H39" s="180">
        <v>3</v>
      </c>
      <c r="I39" s="177">
        <v>25.080206450000002</v>
      </c>
      <c r="J39" s="180">
        <v>2</v>
      </c>
      <c r="K39" s="177">
        <v>17.221377520000001</v>
      </c>
      <c r="L39" s="180"/>
      <c r="M39" s="177">
        <v>0</v>
      </c>
    </row>
    <row r="40" spans="1:13" ht="45" customHeight="1" x14ac:dyDescent="0.25">
      <c r="A40" s="48" t="s">
        <v>26</v>
      </c>
      <c r="B40" s="174" t="s">
        <v>240</v>
      </c>
      <c r="C40" s="175" t="s">
        <v>5</v>
      </c>
      <c r="D40" s="180">
        <v>3</v>
      </c>
      <c r="E40" s="177">
        <v>40.970399999999998</v>
      </c>
      <c r="F40" s="180">
        <v>2</v>
      </c>
      <c r="G40" s="177">
        <v>28.133008</v>
      </c>
      <c r="H40" s="180">
        <v>2</v>
      </c>
      <c r="I40" s="177">
        <v>28.97699824</v>
      </c>
      <c r="J40" s="180"/>
      <c r="K40" s="177">
        <v>0</v>
      </c>
      <c r="L40" s="180">
        <v>1</v>
      </c>
      <c r="M40" s="177">
        <v>15.370848716408</v>
      </c>
    </row>
    <row r="41" spans="1:13" ht="52.5" customHeight="1" x14ac:dyDescent="0.25">
      <c r="A41" s="48" t="s">
        <v>27</v>
      </c>
      <c r="B41" s="174" t="s">
        <v>241</v>
      </c>
      <c r="C41" s="175" t="s">
        <v>5</v>
      </c>
      <c r="D41" s="180">
        <v>3</v>
      </c>
      <c r="E41" s="177">
        <v>85.464500000000001</v>
      </c>
      <c r="F41" s="180"/>
      <c r="G41" s="177">
        <v>0</v>
      </c>
      <c r="H41" s="180">
        <v>2</v>
      </c>
      <c r="I41" s="177">
        <v>60.446156670000001</v>
      </c>
      <c r="J41" s="180">
        <v>3</v>
      </c>
      <c r="K41" s="177">
        <v>93.389366691500015</v>
      </c>
      <c r="L41" s="180">
        <v>3</v>
      </c>
      <c r="M41" s="177">
        <v>96.191047692245021</v>
      </c>
    </row>
    <row r="42" spans="1:13" ht="41.25" customHeight="1" x14ac:dyDescent="0.25">
      <c r="A42" s="48" t="s">
        <v>36</v>
      </c>
      <c r="B42" s="174" t="s">
        <v>242</v>
      </c>
      <c r="C42" s="175" t="s">
        <v>5</v>
      </c>
      <c r="D42" s="180"/>
      <c r="E42" s="177">
        <v>0</v>
      </c>
      <c r="F42" s="180"/>
      <c r="G42" s="177">
        <v>0</v>
      </c>
      <c r="H42" s="180">
        <v>3</v>
      </c>
      <c r="I42" s="177">
        <v>41.643099999999997</v>
      </c>
      <c r="J42" s="180">
        <v>4</v>
      </c>
      <c r="K42" s="177">
        <v>57.189205000000001</v>
      </c>
      <c r="L42" s="180"/>
      <c r="M42" s="177">
        <v>0</v>
      </c>
    </row>
    <row r="43" spans="1:13" ht="35.1" customHeight="1" x14ac:dyDescent="0.25">
      <c r="A43" s="100">
        <v>9.4</v>
      </c>
      <c r="B43" s="43" t="s">
        <v>183</v>
      </c>
      <c r="C43" s="124" t="s">
        <v>5</v>
      </c>
      <c r="D43" s="130">
        <v>1</v>
      </c>
      <c r="E43" s="173">
        <f>E44</f>
        <v>50.473599999999998</v>
      </c>
      <c r="F43" s="130">
        <v>2</v>
      </c>
      <c r="G43" s="173">
        <f>G44</f>
        <v>103.975616</v>
      </c>
      <c r="H43" s="130">
        <v>2</v>
      </c>
      <c r="I43" s="173">
        <f>I44</f>
        <v>107.09488448</v>
      </c>
      <c r="J43" s="130">
        <v>3</v>
      </c>
      <c r="K43" s="173">
        <f>K44</f>
        <v>165.46072233999999</v>
      </c>
      <c r="L43" s="130">
        <v>3</v>
      </c>
      <c r="M43" s="181">
        <f>M44</f>
        <v>170.425444417248</v>
      </c>
    </row>
    <row r="44" spans="1:13" ht="40.5" customHeight="1" x14ac:dyDescent="0.25">
      <c r="A44" s="48" t="s">
        <v>25</v>
      </c>
      <c r="B44" s="174" t="s">
        <v>243</v>
      </c>
      <c r="C44" s="92" t="s">
        <v>5</v>
      </c>
      <c r="D44" s="180">
        <v>1</v>
      </c>
      <c r="E44" s="177">
        <v>50.473599999999998</v>
      </c>
      <c r="F44" s="180">
        <v>2</v>
      </c>
      <c r="G44" s="177">
        <v>103.975616</v>
      </c>
      <c r="H44" s="180">
        <v>2</v>
      </c>
      <c r="I44" s="177">
        <v>107.09488448</v>
      </c>
      <c r="J44" s="180">
        <v>3</v>
      </c>
      <c r="K44" s="177">
        <v>165.46072233999999</v>
      </c>
      <c r="L44" s="180">
        <v>3</v>
      </c>
      <c r="M44" s="177">
        <v>170.425444417248</v>
      </c>
    </row>
    <row r="45" spans="1:13" s="2" customFormat="1" ht="20.25" customHeight="1" x14ac:dyDescent="0.25">
      <c r="A45" s="100">
        <v>9.5</v>
      </c>
      <c r="B45" s="43" t="s">
        <v>43</v>
      </c>
      <c r="C45" s="124"/>
      <c r="D45" s="130">
        <v>4</v>
      </c>
      <c r="E45" s="173">
        <f>E46+E47+E48</f>
        <v>99.781399999999991</v>
      </c>
      <c r="F45" s="130">
        <f t="shared" ref="F45:M45" si="7">F46+F47+F48</f>
        <v>3</v>
      </c>
      <c r="G45" s="173">
        <f t="shared" si="7"/>
        <v>133.06539099999998</v>
      </c>
      <c r="H45" s="130">
        <f t="shared" si="7"/>
        <v>3</v>
      </c>
      <c r="I45" s="173">
        <f t="shared" si="7"/>
        <v>137.05735272999999</v>
      </c>
      <c r="J45" s="130">
        <f t="shared" si="7"/>
        <v>3</v>
      </c>
      <c r="K45" s="173">
        <f t="shared" si="7"/>
        <v>141.16503022200004</v>
      </c>
      <c r="L45" s="130">
        <f t="shared" si="7"/>
        <v>3</v>
      </c>
      <c r="M45" s="173">
        <f t="shared" si="7"/>
        <v>145.40420178669754</v>
      </c>
    </row>
    <row r="46" spans="1:13" ht="59.25" customHeight="1" x14ac:dyDescent="0.25">
      <c r="A46" s="48" t="s">
        <v>25</v>
      </c>
      <c r="B46" s="174" t="s">
        <v>298</v>
      </c>
      <c r="C46" s="92" t="s">
        <v>5</v>
      </c>
      <c r="D46" s="178">
        <v>2</v>
      </c>
      <c r="E46" s="179">
        <v>86.126499999999993</v>
      </c>
      <c r="F46" s="178">
        <v>3</v>
      </c>
      <c r="G46" s="179">
        <v>133.06539099999998</v>
      </c>
      <c r="H46" s="178">
        <v>3</v>
      </c>
      <c r="I46" s="179">
        <v>137.05735272999999</v>
      </c>
      <c r="J46" s="178">
        <v>3</v>
      </c>
      <c r="K46" s="179">
        <v>141.16503022200004</v>
      </c>
      <c r="L46" s="178">
        <v>3</v>
      </c>
      <c r="M46" s="177">
        <v>145.40420178669754</v>
      </c>
    </row>
    <row r="47" spans="1:13" ht="32.25" customHeight="1" x14ac:dyDescent="0.25">
      <c r="A47" s="48" t="s">
        <v>26</v>
      </c>
      <c r="B47" s="174" t="s">
        <v>244</v>
      </c>
      <c r="C47" s="92" t="s">
        <v>5</v>
      </c>
      <c r="D47" s="180">
        <v>1</v>
      </c>
      <c r="E47" s="177">
        <v>13.49</v>
      </c>
      <c r="F47" s="180"/>
      <c r="G47" s="177">
        <v>0</v>
      </c>
      <c r="H47" s="180"/>
      <c r="I47" s="177">
        <v>0</v>
      </c>
      <c r="J47" s="180"/>
      <c r="K47" s="177">
        <v>0</v>
      </c>
      <c r="L47" s="180"/>
      <c r="M47" s="177">
        <v>0</v>
      </c>
    </row>
    <row r="48" spans="1:13" ht="32.25" customHeight="1" x14ac:dyDescent="0.25">
      <c r="A48" s="48" t="s">
        <v>27</v>
      </c>
      <c r="B48" s="174" t="s">
        <v>245</v>
      </c>
      <c r="C48" s="92" t="s">
        <v>5</v>
      </c>
      <c r="D48" s="180">
        <v>1</v>
      </c>
      <c r="E48" s="177">
        <v>0.16489999999999999</v>
      </c>
      <c r="F48" s="180"/>
      <c r="G48" s="177">
        <v>0</v>
      </c>
      <c r="H48" s="180"/>
      <c r="I48" s="177">
        <v>0</v>
      </c>
      <c r="J48" s="180"/>
      <c r="K48" s="177">
        <v>0</v>
      </c>
      <c r="L48" s="180"/>
      <c r="M48" s="177">
        <v>0</v>
      </c>
    </row>
    <row r="49" spans="1:13" ht="50.25" customHeight="1" x14ac:dyDescent="0.25">
      <c r="A49" s="136" t="s">
        <v>48</v>
      </c>
      <c r="B49" s="95" t="s">
        <v>228</v>
      </c>
      <c r="C49" s="81" t="s">
        <v>5</v>
      </c>
      <c r="D49" s="168">
        <v>43</v>
      </c>
      <c r="E49" s="165">
        <f>SUM(E50:E55)</f>
        <v>27.380000000000003</v>
      </c>
      <c r="F49" s="168">
        <f t="shared" ref="F49:M49" si="8">SUM(F50:F55)</f>
        <v>17</v>
      </c>
      <c r="G49" s="165">
        <f t="shared" si="8"/>
        <v>11.152840000000001</v>
      </c>
      <c r="H49" s="168">
        <f t="shared" si="8"/>
        <v>23</v>
      </c>
      <c r="I49" s="165">
        <f t="shared" si="8"/>
        <v>15.083368</v>
      </c>
      <c r="J49" s="168">
        <f t="shared" si="8"/>
        <v>10</v>
      </c>
      <c r="K49" s="165">
        <f t="shared" si="8"/>
        <v>6.5045431120000012</v>
      </c>
      <c r="L49" s="168">
        <f t="shared" si="8"/>
        <v>2</v>
      </c>
      <c r="M49" s="165">
        <f t="shared" si="8"/>
        <v>1.3</v>
      </c>
    </row>
    <row r="50" spans="1:13" ht="35.1" customHeight="1" x14ac:dyDescent="0.25">
      <c r="A50" s="100">
        <v>10.1</v>
      </c>
      <c r="B50" s="43" t="s">
        <v>87</v>
      </c>
      <c r="C50" s="124" t="s">
        <v>5</v>
      </c>
      <c r="D50" s="130">
        <v>10</v>
      </c>
      <c r="E50" s="173">
        <v>5.88</v>
      </c>
      <c r="F50" s="130">
        <v>6</v>
      </c>
      <c r="G50" s="173">
        <v>3.6338400000000002</v>
      </c>
      <c r="H50" s="130">
        <v>10</v>
      </c>
      <c r="I50" s="173">
        <v>6.238092</v>
      </c>
      <c r="J50" s="130">
        <v>5</v>
      </c>
      <c r="K50" s="173">
        <v>3.2082464720000003</v>
      </c>
      <c r="L50" s="130"/>
      <c r="M50" s="173">
        <v>0</v>
      </c>
    </row>
    <row r="51" spans="1:13" ht="48" customHeight="1" x14ac:dyDescent="0.25">
      <c r="A51" s="100">
        <v>10.199999999999999</v>
      </c>
      <c r="B51" s="43" t="s">
        <v>29</v>
      </c>
      <c r="C51" s="124" t="s">
        <v>5</v>
      </c>
      <c r="D51" s="130">
        <v>4</v>
      </c>
      <c r="E51" s="173">
        <v>2</v>
      </c>
      <c r="F51" s="130">
        <v>2</v>
      </c>
      <c r="G51" s="173">
        <v>1.03</v>
      </c>
      <c r="H51" s="130">
        <v>4</v>
      </c>
      <c r="I51" s="173">
        <v>2.1217999999999999</v>
      </c>
      <c r="J51" s="130">
        <v>2</v>
      </c>
      <c r="K51" s="173">
        <v>1.092727</v>
      </c>
      <c r="L51" s="130">
        <v>1</v>
      </c>
      <c r="M51" s="173">
        <v>0.56000000000000005</v>
      </c>
    </row>
    <row r="52" spans="1:13" ht="24.75" customHeight="1" x14ac:dyDescent="0.25">
      <c r="A52" s="100">
        <v>10.3</v>
      </c>
      <c r="B52" s="43" t="s">
        <v>299</v>
      </c>
      <c r="C52" s="124" t="s">
        <v>5</v>
      </c>
      <c r="D52" s="182"/>
      <c r="E52" s="173">
        <v>0</v>
      </c>
      <c r="F52" s="182"/>
      <c r="G52" s="173">
        <v>0</v>
      </c>
      <c r="H52" s="183">
        <v>1</v>
      </c>
      <c r="I52" s="173">
        <v>0.74</v>
      </c>
      <c r="J52" s="183">
        <v>1</v>
      </c>
      <c r="K52" s="173">
        <v>0.76117000000000001</v>
      </c>
      <c r="L52" s="182"/>
      <c r="M52" s="173">
        <v>0</v>
      </c>
    </row>
    <row r="53" spans="1:13" ht="46.5" customHeight="1" x14ac:dyDescent="0.25">
      <c r="A53" s="100">
        <v>10.4</v>
      </c>
      <c r="B53" s="43" t="s">
        <v>232</v>
      </c>
      <c r="C53" s="124" t="s">
        <v>5</v>
      </c>
      <c r="D53" s="130">
        <v>3</v>
      </c>
      <c r="E53" s="173">
        <v>2.34</v>
      </c>
      <c r="F53" s="130">
        <v>3</v>
      </c>
      <c r="G53" s="173">
        <v>2.4102000000000001</v>
      </c>
      <c r="H53" s="130">
        <v>3</v>
      </c>
      <c r="I53" s="173">
        <v>2.4825060000000003</v>
      </c>
      <c r="J53" s="130"/>
      <c r="K53" s="173">
        <v>0</v>
      </c>
      <c r="L53" s="130"/>
      <c r="M53" s="173">
        <v>0</v>
      </c>
    </row>
    <row r="54" spans="1:13" ht="50.25" customHeight="1" x14ac:dyDescent="0.25">
      <c r="A54" s="100">
        <v>10.5</v>
      </c>
      <c r="B54" s="43" t="s">
        <v>231</v>
      </c>
      <c r="C54" s="124" t="s">
        <v>5</v>
      </c>
      <c r="D54" s="130">
        <v>5</v>
      </c>
      <c r="E54" s="173">
        <v>3.3000000000000003</v>
      </c>
      <c r="F54" s="130">
        <v>5</v>
      </c>
      <c r="G54" s="173">
        <v>3.399</v>
      </c>
      <c r="H54" s="130">
        <v>2</v>
      </c>
      <c r="I54" s="173">
        <v>1.4003880000000002</v>
      </c>
      <c r="J54" s="130">
        <v>2</v>
      </c>
      <c r="K54" s="173">
        <v>1.4423996400000003</v>
      </c>
      <c r="L54" s="130">
        <v>1</v>
      </c>
      <c r="M54" s="173">
        <v>0.74</v>
      </c>
    </row>
    <row r="55" spans="1:13" ht="45.75" customHeight="1" x14ac:dyDescent="0.25">
      <c r="A55" s="100">
        <v>10.6</v>
      </c>
      <c r="B55" s="43" t="s">
        <v>230</v>
      </c>
      <c r="C55" s="124" t="s">
        <v>5</v>
      </c>
      <c r="D55" s="130">
        <v>21</v>
      </c>
      <c r="E55" s="173">
        <v>13.860000000000001</v>
      </c>
      <c r="F55" s="130">
        <v>1</v>
      </c>
      <c r="G55" s="173">
        <v>0.67980000000000007</v>
      </c>
      <c r="H55" s="130">
        <v>3</v>
      </c>
      <c r="I55" s="173">
        <v>2.1005820000000002</v>
      </c>
      <c r="J55" s="130"/>
      <c r="K55" s="173">
        <v>0</v>
      </c>
      <c r="L55" s="130"/>
      <c r="M55" s="173">
        <v>0</v>
      </c>
    </row>
    <row r="56" spans="1:13" ht="72" customHeight="1" x14ac:dyDescent="0.25">
      <c r="A56" s="136" t="s">
        <v>49</v>
      </c>
      <c r="B56" s="95" t="s">
        <v>229</v>
      </c>
      <c r="C56" s="184" t="s">
        <v>5</v>
      </c>
      <c r="D56" s="185"/>
      <c r="E56" s="165">
        <f>E57+E58+E59+E60+E61</f>
        <v>209.896953</v>
      </c>
      <c r="F56" s="165"/>
      <c r="G56" s="165">
        <f t="shared" ref="G56:M56" si="9">G57+G58+G59+G60+G61</f>
        <v>214.75223166666672</v>
      </c>
      <c r="H56" s="165"/>
      <c r="I56" s="165">
        <f t="shared" si="9"/>
        <v>254.73632000000001</v>
      </c>
      <c r="J56" s="165"/>
      <c r="K56" s="165">
        <f t="shared" si="9"/>
        <v>260.73869999999999</v>
      </c>
      <c r="L56" s="165"/>
      <c r="M56" s="165">
        <f t="shared" si="9"/>
        <v>235.05453325964001</v>
      </c>
    </row>
    <row r="57" spans="1:13" ht="35.1" customHeight="1" x14ac:dyDescent="0.25">
      <c r="A57" s="100">
        <v>11.1</v>
      </c>
      <c r="B57" s="186" t="s">
        <v>13</v>
      </c>
      <c r="C57" s="187"/>
      <c r="D57" s="182"/>
      <c r="E57" s="173">
        <v>135.5</v>
      </c>
      <c r="F57" s="182"/>
      <c r="G57" s="173">
        <v>123.77244500000003</v>
      </c>
      <c r="H57" s="182"/>
      <c r="I57" s="173">
        <v>122.48</v>
      </c>
      <c r="J57" s="182"/>
      <c r="K57" s="173">
        <v>109.03</v>
      </c>
      <c r="L57" s="182"/>
      <c r="M57" s="173">
        <v>126.37485141500002</v>
      </c>
    </row>
    <row r="58" spans="1:13" ht="24" customHeight="1" x14ac:dyDescent="0.25">
      <c r="A58" s="188" t="s">
        <v>276</v>
      </c>
      <c r="B58" s="186" t="s">
        <v>19</v>
      </c>
      <c r="C58" s="124"/>
      <c r="D58" s="182"/>
      <c r="E58" s="173">
        <v>22.036320000000003</v>
      </c>
      <c r="F58" s="182"/>
      <c r="G58" s="173">
        <v>22.036320000000003</v>
      </c>
      <c r="H58" s="182"/>
      <c r="I58" s="173">
        <v>22.036320000000003</v>
      </c>
      <c r="J58" s="182"/>
      <c r="K58" s="173">
        <v>22.035</v>
      </c>
      <c r="L58" s="182"/>
      <c r="M58" s="173">
        <v>24.079681844640007</v>
      </c>
    </row>
    <row r="59" spans="1:13" ht="35.1" customHeight="1" x14ac:dyDescent="0.25">
      <c r="A59" s="100">
        <v>11.3</v>
      </c>
      <c r="B59" s="186" t="s">
        <v>206</v>
      </c>
      <c r="C59" s="124"/>
      <c r="D59" s="182"/>
      <c r="E59" s="173">
        <v>51.722632999999995</v>
      </c>
      <c r="F59" s="182"/>
      <c r="G59" s="173">
        <v>0</v>
      </c>
      <c r="H59" s="182"/>
      <c r="I59" s="173">
        <v>0</v>
      </c>
      <c r="J59" s="182"/>
      <c r="K59" s="173">
        <v>0</v>
      </c>
      <c r="L59" s="182"/>
      <c r="M59" s="173">
        <v>0</v>
      </c>
    </row>
    <row r="60" spans="1:13" ht="35.1" customHeight="1" x14ac:dyDescent="0.25">
      <c r="A60" s="188" t="s">
        <v>277</v>
      </c>
      <c r="B60" s="186" t="s">
        <v>37</v>
      </c>
      <c r="C60" s="124"/>
      <c r="D60" s="182"/>
      <c r="E60" s="173">
        <v>0</v>
      </c>
      <c r="F60" s="182"/>
      <c r="G60" s="173">
        <v>0</v>
      </c>
      <c r="H60" s="182"/>
      <c r="I60" s="173">
        <v>19.72</v>
      </c>
      <c r="J60" s="182"/>
      <c r="K60" s="173">
        <v>0</v>
      </c>
      <c r="L60" s="182"/>
      <c r="M60" s="173">
        <v>0</v>
      </c>
    </row>
    <row r="61" spans="1:13" ht="35.1" customHeight="1" x14ac:dyDescent="0.25">
      <c r="A61" s="100">
        <v>11.5</v>
      </c>
      <c r="B61" s="186" t="s">
        <v>24</v>
      </c>
      <c r="C61" s="124"/>
      <c r="D61" s="182"/>
      <c r="E61" s="173">
        <v>0.63800000000000001</v>
      </c>
      <c r="F61" s="182"/>
      <c r="G61" s="173">
        <v>68.943466666666666</v>
      </c>
      <c r="H61" s="182"/>
      <c r="I61" s="173">
        <v>90.5</v>
      </c>
      <c r="J61" s="182"/>
      <c r="K61" s="173">
        <v>129.6737</v>
      </c>
      <c r="L61" s="182"/>
      <c r="M61" s="173">
        <v>84.6</v>
      </c>
    </row>
    <row r="62" spans="1:13" ht="99" x14ac:dyDescent="0.25">
      <c r="A62" s="136" t="s">
        <v>44</v>
      </c>
      <c r="B62" s="95" t="s">
        <v>269</v>
      </c>
      <c r="C62" s="189" t="s">
        <v>5</v>
      </c>
      <c r="D62" s="168"/>
      <c r="E62" s="167">
        <f>E63+E66</f>
        <v>0</v>
      </c>
      <c r="F62" s="168">
        <v>53</v>
      </c>
      <c r="G62" s="167">
        <f>G63+G66</f>
        <v>6.9620000000000006</v>
      </c>
      <c r="H62" s="168"/>
      <c r="I62" s="167">
        <v>0</v>
      </c>
      <c r="J62" s="168"/>
      <c r="K62" s="167">
        <v>0</v>
      </c>
      <c r="L62" s="168"/>
      <c r="M62" s="167">
        <f>M63+M66</f>
        <v>6.7320000000000002</v>
      </c>
    </row>
    <row r="63" spans="1:13" ht="37.5" customHeight="1" x14ac:dyDescent="0.25">
      <c r="A63" s="100">
        <v>12.1</v>
      </c>
      <c r="B63" s="43" t="s">
        <v>186</v>
      </c>
      <c r="C63" s="124" t="s">
        <v>5</v>
      </c>
      <c r="D63" s="130"/>
      <c r="E63" s="173">
        <v>0</v>
      </c>
      <c r="F63" s="130">
        <v>2</v>
      </c>
      <c r="G63" s="173">
        <f>G64+G65</f>
        <v>0.23</v>
      </c>
      <c r="H63" s="130"/>
      <c r="I63" s="173">
        <v>0</v>
      </c>
      <c r="J63" s="130"/>
      <c r="K63" s="173">
        <v>0</v>
      </c>
      <c r="L63" s="130"/>
      <c r="M63" s="173">
        <v>0</v>
      </c>
    </row>
    <row r="64" spans="1:13" ht="30.75" customHeight="1" x14ac:dyDescent="0.25">
      <c r="A64" s="48" t="s">
        <v>25</v>
      </c>
      <c r="B64" s="174" t="s">
        <v>38</v>
      </c>
      <c r="C64" s="92" t="s">
        <v>5</v>
      </c>
      <c r="D64" s="178"/>
      <c r="E64" s="179">
        <v>0</v>
      </c>
      <c r="F64" s="178">
        <v>1</v>
      </c>
      <c r="G64" s="179">
        <v>0.1</v>
      </c>
      <c r="H64" s="178"/>
      <c r="I64" s="179">
        <v>0</v>
      </c>
      <c r="J64" s="178"/>
      <c r="K64" s="179">
        <v>0</v>
      </c>
      <c r="L64" s="178"/>
      <c r="M64" s="179">
        <v>0</v>
      </c>
    </row>
    <row r="65" spans="1:13" ht="30.75" customHeight="1" x14ac:dyDescent="0.25">
      <c r="A65" s="48" t="s">
        <v>26</v>
      </c>
      <c r="B65" s="174" t="s">
        <v>39</v>
      </c>
      <c r="C65" s="92" t="s">
        <v>5</v>
      </c>
      <c r="D65" s="178"/>
      <c r="E65" s="179">
        <v>0</v>
      </c>
      <c r="F65" s="178">
        <v>1</v>
      </c>
      <c r="G65" s="179">
        <v>0.13</v>
      </c>
      <c r="H65" s="178"/>
      <c r="I65" s="179">
        <v>0</v>
      </c>
      <c r="J65" s="178"/>
      <c r="K65" s="179">
        <v>0</v>
      </c>
      <c r="L65" s="178"/>
      <c r="M65" s="179">
        <v>0</v>
      </c>
    </row>
    <row r="66" spans="1:13" ht="63.75" customHeight="1" x14ac:dyDescent="0.25">
      <c r="A66" s="100">
        <v>12.2</v>
      </c>
      <c r="B66" s="43" t="s">
        <v>248</v>
      </c>
      <c r="C66" s="124" t="s">
        <v>5</v>
      </c>
      <c r="D66" s="130"/>
      <c r="E66" s="173">
        <v>0</v>
      </c>
      <c r="F66" s="130">
        <v>51</v>
      </c>
      <c r="G66" s="173">
        <v>6.7320000000000002</v>
      </c>
      <c r="H66" s="130"/>
      <c r="I66" s="173">
        <v>0</v>
      </c>
      <c r="J66" s="130"/>
      <c r="K66" s="173">
        <v>0</v>
      </c>
      <c r="L66" s="130">
        <v>51</v>
      </c>
      <c r="M66" s="173">
        <v>6.7320000000000002</v>
      </c>
    </row>
    <row r="67" spans="1:13" ht="19.5" customHeight="1" x14ac:dyDescent="0.25">
      <c r="A67" s="48" t="s">
        <v>25</v>
      </c>
      <c r="B67" s="174" t="s">
        <v>40</v>
      </c>
      <c r="C67" s="92" t="s">
        <v>5</v>
      </c>
      <c r="D67" s="178"/>
      <c r="E67" s="179">
        <v>0</v>
      </c>
      <c r="F67" s="178">
        <v>51</v>
      </c>
      <c r="G67" s="179">
        <v>6.7320000000000002</v>
      </c>
      <c r="H67" s="178"/>
      <c r="I67" s="179">
        <v>0</v>
      </c>
      <c r="J67" s="178"/>
      <c r="K67" s="179">
        <v>0</v>
      </c>
      <c r="L67" s="178">
        <v>51</v>
      </c>
      <c r="M67" s="179">
        <v>6.7320000000000002</v>
      </c>
    </row>
    <row r="68" spans="1:13" ht="99" x14ac:dyDescent="0.25">
      <c r="A68" s="136" t="s">
        <v>50</v>
      </c>
      <c r="B68" s="95" t="s">
        <v>270</v>
      </c>
      <c r="C68" s="81"/>
      <c r="D68" s="168"/>
      <c r="E68" s="172">
        <f>E69+E70</f>
        <v>0</v>
      </c>
      <c r="F68" s="172"/>
      <c r="G68" s="172">
        <f t="shared" ref="G68:M68" si="10">G69+G70</f>
        <v>7</v>
      </c>
      <c r="H68" s="172"/>
      <c r="I68" s="172">
        <f t="shared" si="10"/>
        <v>8.8138368043019</v>
      </c>
      <c r="J68" s="172"/>
      <c r="K68" s="172">
        <f t="shared" si="10"/>
        <v>9.3460000000000001</v>
      </c>
      <c r="L68" s="172"/>
      <c r="M68" s="172">
        <f t="shared" si="10"/>
        <v>11.146000000000001</v>
      </c>
    </row>
    <row r="69" spans="1:13" ht="72" customHeight="1" x14ac:dyDescent="0.25">
      <c r="A69" s="100">
        <v>13.1</v>
      </c>
      <c r="B69" s="43" t="s">
        <v>247</v>
      </c>
      <c r="C69" s="124"/>
      <c r="D69" s="130"/>
      <c r="E69" s="173">
        <v>0</v>
      </c>
      <c r="F69" s="130">
        <v>5</v>
      </c>
      <c r="G69" s="173">
        <v>7</v>
      </c>
      <c r="H69" s="130">
        <v>5</v>
      </c>
      <c r="I69" s="173">
        <v>8.8138368043019</v>
      </c>
      <c r="J69" s="130">
        <v>5</v>
      </c>
      <c r="K69" s="173">
        <v>9.3460000000000001</v>
      </c>
      <c r="L69" s="130">
        <v>5</v>
      </c>
      <c r="M69" s="173">
        <v>9.3460000000000001</v>
      </c>
    </row>
    <row r="70" spans="1:13" ht="77.25" customHeight="1" x14ac:dyDescent="0.25">
      <c r="A70" s="100">
        <v>13.2</v>
      </c>
      <c r="B70" s="43" t="s">
        <v>246</v>
      </c>
      <c r="C70" s="124"/>
      <c r="D70" s="130"/>
      <c r="E70" s="173">
        <v>0</v>
      </c>
      <c r="F70" s="130"/>
      <c r="G70" s="173">
        <v>0</v>
      </c>
      <c r="H70" s="130"/>
      <c r="I70" s="173">
        <v>0</v>
      </c>
      <c r="J70" s="130"/>
      <c r="K70" s="173">
        <v>0</v>
      </c>
      <c r="L70" s="130">
        <v>10</v>
      </c>
      <c r="M70" s="173">
        <v>1.8</v>
      </c>
    </row>
    <row r="71" spans="1:13" ht="51.75" customHeight="1" x14ac:dyDescent="0.25">
      <c r="A71" s="136" t="s">
        <v>91</v>
      </c>
      <c r="B71" s="95" t="s">
        <v>223</v>
      </c>
      <c r="C71" s="81"/>
      <c r="D71" s="168"/>
      <c r="E71" s="172">
        <f>SUM(E72:E83)</f>
        <v>2.74897252203293</v>
      </c>
      <c r="F71" s="172"/>
      <c r="G71" s="172">
        <f t="shared" ref="G71:M71" si="11">SUM(G72:G83)</f>
        <v>83.77</v>
      </c>
      <c r="H71" s="172"/>
      <c r="I71" s="172">
        <f t="shared" si="11"/>
        <v>0</v>
      </c>
      <c r="J71" s="172"/>
      <c r="K71" s="172">
        <f t="shared" si="11"/>
        <v>0</v>
      </c>
      <c r="L71" s="172"/>
      <c r="M71" s="172">
        <f t="shared" si="11"/>
        <v>0</v>
      </c>
    </row>
    <row r="72" spans="1:13" ht="49.5" customHeight="1" x14ac:dyDescent="0.25">
      <c r="A72" s="100">
        <v>14.1</v>
      </c>
      <c r="B72" s="43" t="s">
        <v>113</v>
      </c>
      <c r="C72" s="124"/>
      <c r="D72" s="130"/>
      <c r="E72" s="173">
        <v>2.74897252203293</v>
      </c>
      <c r="F72" s="130"/>
      <c r="G72" s="190">
        <v>0</v>
      </c>
      <c r="H72" s="130"/>
      <c r="I72" s="190">
        <v>0</v>
      </c>
      <c r="J72" s="130"/>
      <c r="K72" s="190">
        <v>0</v>
      </c>
      <c r="L72" s="130"/>
      <c r="M72" s="190">
        <v>0</v>
      </c>
    </row>
    <row r="73" spans="1:13" ht="54" x14ac:dyDescent="0.25">
      <c r="A73" s="100">
        <v>14.2</v>
      </c>
      <c r="B73" s="43" t="s">
        <v>278</v>
      </c>
      <c r="C73" s="124"/>
      <c r="D73" s="130"/>
      <c r="E73" s="190">
        <v>0</v>
      </c>
      <c r="F73" s="130"/>
      <c r="G73" s="173">
        <v>36.4</v>
      </c>
      <c r="H73" s="130"/>
      <c r="I73" s="190">
        <v>0</v>
      </c>
      <c r="J73" s="130"/>
      <c r="K73" s="190">
        <v>0</v>
      </c>
      <c r="L73" s="130"/>
      <c r="M73" s="190">
        <v>0</v>
      </c>
    </row>
    <row r="74" spans="1:13" ht="67.5" customHeight="1" x14ac:dyDescent="0.25">
      <c r="A74" s="100">
        <v>14.3</v>
      </c>
      <c r="B74" s="43" t="s">
        <v>279</v>
      </c>
      <c r="C74" s="124"/>
      <c r="D74" s="130"/>
      <c r="E74" s="190">
        <v>0</v>
      </c>
      <c r="F74" s="130"/>
      <c r="G74" s="173">
        <v>2.9</v>
      </c>
      <c r="H74" s="130"/>
      <c r="I74" s="190">
        <v>0</v>
      </c>
      <c r="J74" s="130"/>
      <c r="K74" s="190">
        <v>0</v>
      </c>
      <c r="L74" s="130"/>
      <c r="M74" s="190">
        <v>0</v>
      </c>
    </row>
    <row r="75" spans="1:13" ht="67.5" x14ac:dyDescent="0.25">
      <c r="A75" s="100">
        <v>14.4</v>
      </c>
      <c r="B75" s="43" t="s">
        <v>280</v>
      </c>
      <c r="C75" s="124"/>
      <c r="D75" s="130"/>
      <c r="E75" s="190">
        <v>0</v>
      </c>
      <c r="F75" s="130"/>
      <c r="G75" s="173">
        <v>2.9</v>
      </c>
      <c r="H75" s="130"/>
      <c r="I75" s="190">
        <v>0</v>
      </c>
      <c r="J75" s="130"/>
      <c r="K75" s="190">
        <v>0</v>
      </c>
      <c r="L75" s="130"/>
      <c r="M75" s="190">
        <v>0</v>
      </c>
    </row>
    <row r="76" spans="1:13" ht="64.5" customHeight="1" x14ac:dyDescent="0.25">
      <c r="A76" s="100">
        <v>14.5</v>
      </c>
      <c r="B76" s="43" t="s">
        <v>249</v>
      </c>
      <c r="C76" s="124"/>
      <c r="D76" s="130"/>
      <c r="E76" s="190">
        <v>0</v>
      </c>
      <c r="F76" s="130"/>
      <c r="G76" s="173">
        <v>5.3</v>
      </c>
      <c r="H76" s="130"/>
      <c r="I76" s="190">
        <v>0</v>
      </c>
      <c r="J76" s="130"/>
      <c r="K76" s="190">
        <v>0</v>
      </c>
      <c r="L76" s="130"/>
      <c r="M76" s="190">
        <v>0</v>
      </c>
    </row>
    <row r="77" spans="1:13" ht="54" x14ac:dyDescent="0.25">
      <c r="A77" s="100">
        <v>14.6</v>
      </c>
      <c r="B77" s="43" t="s">
        <v>119</v>
      </c>
      <c r="C77" s="124"/>
      <c r="D77" s="130"/>
      <c r="E77" s="190">
        <v>0</v>
      </c>
      <c r="F77" s="130"/>
      <c r="G77" s="173">
        <v>1.05</v>
      </c>
      <c r="H77" s="130"/>
      <c r="I77" s="190">
        <v>0</v>
      </c>
      <c r="J77" s="130"/>
      <c r="K77" s="190">
        <v>0</v>
      </c>
      <c r="L77" s="130"/>
      <c r="M77" s="190">
        <v>0</v>
      </c>
    </row>
    <row r="78" spans="1:13" ht="48.75" customHeight="1" x14ac:dyDescent="0.25">
      <c r="A78" s="100">
        <v>14.7</v>
      </c>
      <c r="B78" s="43" t="s">
        <v>114</v>
      </c>
      <c r="C78" s="124"/>
      <c r="D78" s="130"/>
      <c r="E78" s="190">
        <v>0</v>
      </c>
      <c r="F78" s="130"/>
      <c r="G78" s="173">
        <v>1.05</v>
      </c>
      <c r="H78" s="130"/>
      <c r="I78" s="190">
        <v>0</v>
      </c>
      <c r="J78" s="130"/>
      <c r="K78" s="190">
        <v>0</v>
      </c>
      <c r="L78" s="130"/>
      <c r="M78" s="190">
        <v>0</v>
      </c>
    </row>
    <row r="79" spans="1:13" ht="60.75" customHeight="1" x14ac:dyDescent="0.25">
      <c r="A79" s="100">
        <v>14.8</v>
      </c>
      <c r="B79" s="43" t="s">
        <v>190</v>
      </c>
      <c r="C79" s="124"/>
      <c r="D79" s="130"/>
      <c r="E79" s="190">
        <v>0</v>
      </c>
      <c r="F79" s="130"/>
      <c r="G79" s="173">
        <v>5.95</v>
      </c>
      <c r="H79" s="130"/>
      <c r="I79" s="190">
        <v>0</v>
      </c>
      <c r="J79" s="130"/>
      <c r="K79" s="190">
        <v>0</v>
      </c>
      <c r="L79" s="130"/>
      <c r="M79" s="190">
        <v>0</v>
      </c>
    </row>
    <row r="80" spans="1:13" ht="54" x14ac:dyDescent="0.25">
      <c r="A80" s="100">
        <v>14.9</v>
      </c>
      <c r="B80" s="43" t="s">
        <v>115</v>
      </c>
      <c r="C80" s="124"/>
      <c r="D80" s="130"/>
      <c r="E80" s="190">
        <v>0</v>
      </c>
      <c r="F80" s="130"/>
      <c r="G80" s="173">
        <v>4</v>
      </c>
      <c r="H80" s="130"/>
      <c r="I80" s="190">
        <v>0</v>
      </c>
      <c r="J80" s="130"/>
      <c r="K80" s="190">
        <v>0</v>
      </c>
      <c r="L80" s="130"/>
      <c r="M80" s="190">
        <v>0</v>
      </c>
    </row>
    <row r="81" spans="1:13" ht="60.75" customHeight="1" x14ac:dyDescent="0.25">
      <c r="A81" s="103">
        <v>14.1</v>
      </c>
      <c r="B81" s="43" t="s">
        <v>116</v>
      </c>
      <c r="C81" s="124"/>
      <c r="D81" s="130"/>
      <c r="E81" s="190">
        <v>0</v>
      </c>
      <c r="F81" s="130"/>
      <c r="G81" s="173">
        <v>5.8999999999999995</v>
      </c>
      <c r="H81" s="130"/>
      <c r="I81" s="190">
        <v>0</v>
      </c>
      <c r="J81" s="130"/>
      <c r="K81" s="190">
        <v>0</v>
      </c>
      <c r="L81" s="130"/>
      <c r="M81" s="190">
        <v>0</v>
      </c>
    </row>
    <row r="82" spans="1:13" ht="60.75" customHeight="1" x14ac:dyDescent="0.25">
      <c r="A82" s="103">
        <v>14.11</v>
      </c>
      <c r="B82" s="43" t="s">
        <v>117</v>
      </c>
      <c r="C82" s="124"/>
      <c r="D82" s="130"/>
      <c r="E82" s="190">
        <v>0</v>
      </c>
      <c r="F82" s="130"/>
      <c r="G82" s="173">
        <v>5.8999999999999995</v>
      </c>
      <c r="H82" s="130"/>
      <c r="I82" s="190">
        <v>0</v>
      </c>
      <c r="J82" s="130"/>
      <c r="K82" s="190">
        <v>0</v>
      </c>
      <c r="L82" s="130"/>
      <c r="M82" s="190">
        <v>0</v>
      </c>
    </row>
    <row r="83" spans="1:13" ht="38.25" customHeight="1" x14ac:dyDescent="0.25">
      <c r="A83" s="103">
        <v>14.12</v>
      </c>
      <c r="B83" s="43" t="s">
        <v>118</v>
      </c>
      <c r="C83" s="124" t="s">
        <v>5</v>
      </c>
      <c r="D83" s="130"/>
      <c r="E83" s="190">
        <v>0</v>
      </c>
      <c r="F83" s="130">
        <v>15</v>
      </c>
      <c r="G83" s="173">
        <v>12.42</v>
      </c>
      <c r="H83" s="130"/>
      <c r="I83" s="190">
        <v>0</v>
      </c>
      <c r="J83" s="130"/>
      <c r="K83" s="190">
        <v>0</v>
      </c>
      <c r="L83" s="130"/>
      <c r="M83" s="190">
        <v>0</v>
      </c>
    </row>
    <row r="84" spans="1:13" ht="38.25" customHeight="1" x14ac:dyDescent="0.25">
      <c r="A84" s="136" t="s">
        <v>111</v>
      </c>
      <c r="B84" s="95" t="s">
        <v>185</v>
      </c>
      <c r="C84" s="81"/>
      <c r="D84" s="165"/>
      <c r="E84" s="172">
        <f>SUM(E85:E96)</f>
        <v>8.2043034645699198</v>
      </c>
      <c r="F84" s="172"/>
      <c r="G84" s="172">
        <f t="shared" ref="G84:M84" si="12">SUM(G85:G96)</f>
        <v>0</v>
      </c>
      <c r="H84" s="172"/>
      <c r="I84" s="172">
        <f t="shared" si="12"/>
        <v>0</v>
      </c>
      <c r="J84" s="172"/>
      <c r="K84" s="172">
        <f t="shared" si="12"/>
        <v>460.05</v>
      </c>
      <c r="L84" s="172"/>
      <c r="M84" s="172">
        <f t="shared" si="12"/>
        <v>344.34999999999997</v>
      </c>
    </row>
    <row r="85" spans="1:13" ht="49.5" customHeight="1" x14ac:dyDescent="0.25">
      <c r="A85" s="100">
        <v>15.1</v>
      </c>
      <c r="B85" s="43" t="s">
        <v>88</v>
      </c>
      <c r="C85" s="124" t="s">
        <v>300</v>
      </c>
      <c r="D85" s="130">
        <v>382.375</v>
      </c>
      <c r="E85" s="173">
        <v>8.2043034645699198</v>
      </c>
      <c r="F85" s="131"/>
      <c r="G85" s="173">
        <v>0</v>
      </c>
      <c r="H85" s="131"/>
      <c r="I85" s="173">
        <v>0</v>
      </c>
      <c r="J85" s="131"/>
      <c r="K85" s="173">
        <v>0</v>
      </c>
      <c r="L85" s="131"/>
      <c r="M85" s="173">
        <v>0</v>
      </c>
    </row>
    <row r="86" spans="1:13" ht="58.5" customHeight="1" x14ac:dyDescent="0.25">
      <c r="A86" s="100">
        <v>15.2</v>
      </c>
      <c r="B86" s="43" t="s">
        <v>250</v>
      </c>
      <c r="C86" s="124" t="s">
        <v>5</v>
      </c>
      <c r="D86" s="131"/>
      <c r="E86" s="173">
        <v>0</v>
      </c>
      <c r="F86" s="131"/>
      <c r="G86" s="173">
        <v>0</v>
      </c>
      <c r="H86" s="131"/>
      <c r="I86" s="173">
        <v>0</v>
      </c>
      <c r="J86" s="130">
        <v>63</v>
      </c>
      <c r="K86" s="173">
        <v>139.15</v>
      </c>
      <c r="L86" s="131"/>
      <c r="M86" s="173">
        <v>0</v>
      </c>
    </row>
    <row r="87" spans="1:13" ht="48.75" customHeight="1" x14ac:dyDescent="0.25">
      <c r="A87" s="100">
        <v>15.3</v>
      </c>
      <c r="B87" s="43" t="s">
        <v>187</v>
      </c>
      <c r="C87" s="124" t="s">
        <v>300</v>
      </c>
      <c r="D87" s="131"/>
      <c r="E87" s="173">
        <v>0</v>
      </c>
      <c r="F87" s="131"/>
      <c r="G87" s="173">
        <v>0</v>
      </c>
      <c r="H87" s="131"/>
      <c r="I87" s="173">
        <v>0</v>
      </c>
      <c r="J87" s="130">
        <v>1400</v>
      </c>
      <c r="K87" s="173">
        <v>195.4</v>
      </c>
      <c r="L87" s="131"/>
      <c r="M87" s="173">
        <v>0</v>
      </c>
    </row>
    <row r="88" spans="1:13" ht="48.75" customHeight="1" x14ac:dyDescent="0.25">
      <c r="A88" s="100">
        <v>15.4</v>
      </c>
      <c r="B88" s="43" t="s">
        <v>273</v>
      </c>
      <c r="C88" s="124" t="s">
        <v>300</v>
      </c>
      <c r="D88" s="131"/>
      <c r="E88" s="173">
        <v>0</v>
      </c>
      <c r="F88" s="131"/>
      <c r="G88" s="173">
        <v>0</v>
      </c>
      <c r="H88" s="131"/>
      <c r="I88" s="173">
        <v>0</v>
      </c>
      <c r="J88" s="130">
        <v>1010</v>
      </c>
      <c r="K88" s="173">
        <v>125.5</v>
      </c>
      <c r="L88" s="131"/>
      <c r="M88" s="173">
        <v>0</v>
      </c>
    </row>
    <row r="89" spans="1:13" ht="48" customHeight="1" x14ac:dyDescent="0.25">
      <c r="A89" s="100">
        <v>15.5</v>
      </c>
      <c r="B89" s="43" t="s">
        <v>188</v>
      </c>
      <c r="C89" s="124" t="s">
        <v>300</v>
      </c>
      <c r="D89" s="131"/>
      <c r="E89" s="173">
        <v>0</v>
      </c>
      <c r="F89" s="131"/>
      <c r="G89" s="173">
        <v>0</v>
      </c>
      <c r="H89" s="131"/>
      <c r="I89" s="173">
        <v>0</v>
      </c>
      <c r="J89" s="131"/>
      <c r="K89" s="173">
        <v>0</v>
      </c>
      <c r="L89" s="130">
        <v>764.75</v>
      </c>
      <c r="M89" s="173">
        <v>39.700000000000003</v>
      </c>
    </row>
    <row r="90" spans="1:13" ht="62.25" customHeight="1" x14ac:dyDescent="0.25">
      <c r="A90" s="100">
        <v>15.6</v>
      </c>
      <c r="B90" s="43" t="s">
        <v>191</v>
      </c>
      <c r="C90" s="124" t="s">
        <v>300</v>
      </c>
      <c r="D90" s="131"/>
      <c r="E90" s="173">
        <v>0</v>
      </c>
      <c r="F90" s="131"/>
      <c r="G90" s="173">
        <v>0</v>
      </c>
      <c r="H90" s="131"/>
      <c r="I90" s="173">
        <v>0</v>
      </c>
      <c r="J90" s="131"/>
      <c r="K90" s="173">
        <v>0</v>
      </c>
      <c r="L90" s="130">
        <v>2809.3</v>
      </c>
      <c r="M90" s="173">
        <v>101.17999999999999</v>
      </c>
    </row>
    <row r="91" spans="1:13" ht="48" customHeight="1" x14ac:dyDescent="0.25">
      <c r="A91" s="100">
        <v>15.7</v>
      </c>
      <c r="B91" s="43" t="s">
        <v>189</v>
      </c>
      <c r="C91" s="124" t="s">
        <v>300</v>
      </c>
      <c r="D91" s="131"/>
      <c r="E91" s="173">
        <v>0</v>
      </c>
      <c r="F91" s="131"/>
      <c r="G91" s="173">
        <v>0</v>
      </c>
      <c r="H91" s="131"/>
      <c r="I91" s="173">
        <v>0</v>
      </c>
      <c r="J91" s="131"/>
      <c r="K91" s="173">
        <v>0</v>
      </c>
      <c r="L91" s="130">
        <v>870</v>
      </c>
      <c r="M91" s="173">
        <v>32.75</v>
      </c>
    </row>
    <row r="92" spans="1:13" ht="48" customHeight="1" x14ac:dyDescent="0.25">
      <c r="A92" s="100">
        <v>15.8</v>
      </c>
      <c r="B92" s="43" t="s">
        <v>192</v>
      </c>
      <c r="C92" s="124" t="s">
        <v>300</v>
      </c>
      <c r="D92" s="131"/>
      <c r="E92" s="173">
        <v>0</v>
      </c>
      <c r="F92" s="131"/>
      <c r="G92" s="173">
        <v>0</v>
      </c>
      <c r="H92" s="131"/>
      <c r="I92" s="173">
        <v>0</v>
      </c>
      <c r="J92" s="131"/>
      <c r="K92" s="173">
        <v>0</v>
      </c>
      <c r="L92" s="130">
        <v>342</v>
      </c>
      <c r="M92" s="173">
        <v>20.440000000000001</v>
      </c>
    </row>
    <row r="93" spans="1:13" ht="48" customHeight="1" x14ac:dyDescent="0.25">
      <c r="A93" s="100">
        <v>15.9</v>
      </c>
      <c r="B93" s="43" t="s">
        <v>193</v>
      </c>
      <c r="C93" s="124" t="s">
        <v>300</v>
      </c>
      <c r="D93" s="131"/>
      <c r="E93" s="173">
        <v>0</v>
      </c>
      <c r="F93" s="131"/>
      <c r="G93" s="173">
        <v>0</v>
      </c>
      <c r="H93" s="131"/>
      <c r="I93" s="173">
        <v>0</v>
      </c>
      <c r="J93" s="131"/>
      <c r="K93" s="173">
        <v>0</v>
      </c>
      <c r="L93" s="130">
        <v>403</v>
      </c>
      <c r="M93" s="173">
        <v>36.729999999999997</v>
      </c>
    </row>
    <row r="94" spans="1:13" ht="47.25" customHeight="1" x14ac:dyDescent="0.25">
      <c r="A94" s="103">
        <v>15.1</v>
      </c>
      <c r="B94" s="43" t="s">
        <v>194</v>
      </c>
      <c r="C94" s="124" t="s">
        <v>300</v>
      </c>
      <c r="D94" s="131"/>
      <c r="E94" s="173">
        <v>0</v>
      </c>
      <c r="F94" s="131"/>
      <c r="G94" s="173">
        <v>0</v>
      </c>
      <c r="H94" s="131"/>
      <c r="I94" s="173">
        <v>0</v>
      </c>
      <c r="J94" s="131"/>
      <c r="K94" s="173">
        <v>0</v>
      </c>
      <c r="L94" s="130">
        <v>450.5</v>
      </c>
      <c r="M94" s="173">
        <v>47.41</v>
      </c>
    </row>
    <row r="95" spans="1:13" ht="47.25" customHeight="1" x14ac:dyDescent="0.25">
      <c r="A95" s="103">
        <v>15.11</v>
      </c>
      <c r="B95" s="43" t="s">
        <v>195</v>
      </c>
      <c r="C95" s="124" t="s">
        <v>300</v>
      </c>
      <c r="D95" s="131"/>
      <c r="E95" s="173">
        <v>0</v>
      </c>
      <c r="F95" s="131"/>
      <c r="G95" s="173">
        <v>0</v>
      </c>
      <c r="H95" s="131"/>
      <c r="I95" s="173">
        <v>0</v>
      </c>
      <c r="J95" s="131"/>
      <c r="K95" s="173">
        <v>0</v>
      </c>
      <c r="L95" s="130">
        <v>658</v>
      </c>
      <c r="M95" s="173">
        <v>32.700000000000003</v>
      </c>
    </row>
    <row r="96" spans="1:13" ht="44.25" customHeight="1" x14ac:dyDescent="0.25">
      <c r="A96" s="103">
        <v>15.12</v>
      </c>
      <c r="B96" s="43" t="s">
        <v>196</v>
      </c>
      <c r="C96" s="124" t="s">
        <v>300</v>
      </c>
      <c r="D96" s="131"/>
      <c r="E96" s="173">
        <v>0</v>
      </c>
      <c r="F96" s="131"/>
      <c r="G96" s="173">
        <v>0</v>
      </c>
      <c r="H96" s="131"/>
      <c r="I96" s="173">
        <v>0</v>
      </c>
      <c r="J96" s="131"/>
      <c r="K96" s="173">
        <v>0</v>
      </c>
      <c r="L96" s="130">
        <v>611</v>
      </c>
      <c r="M96" s="173">
        <v>33.44</v>
      </c>
    </row>
    <row r="97" spans="1:18" ht="63.75" customHeight="1" x14ac:dyDescent="0.25">
      <c r="A97" s="136" t="s">
        <v>275</v>
      </c>
      <c r="B97" s="95" t="s">
        <v>251</v>
      </c>
      <c r="C97" s="81"/>
      <c r="D97" s="165"/>
      <c r="E97" s="172">
        <f>SUM(E98:E107)</f>
        <v>16.148277657447828</v>
      </c>
      <c r="F97" s="172"/>
      <c r="G97" s="172">
        <f t="shared" ref="G97:M97" si="13">SUM(G98:G107)</f>
        <v>0</v>
      </c>
      <c r="H97" s="172"/>
      <c r="I97" s="172">
        <f t="shared" si="13"/>
        <v>0</v>
      </c>
      <c r="J97" s="172"/>
      <c r="K97" s="172">
        <f t="shared" si="13"/>
        <v>0</v>
      </c>
      <c r="L97" s="172"/>
      <c r="M97" s="172">
        <f t="shared" si="13"/>
        <v>50.940000000000012</v>
      </c>
    </row>
    <row r="98" spans="1:18" ht="65.25" customHeight="1" x14ac:dyDescent="0.25">
      <c r="A98" s="100">
        <v>16.100000000000001</v>
      </c>
      <c r="B98" s="43" t="s">
        <v>89</v>
      </c>
      <c r="C98" s="124"/>
      <c r="D98" s="131"/>
      <c r="E98" s="173">
        <v>7.58106805116436</v>
      </c>
      <c r="F98" s="131"/>
      <c r="G98" s="173">
        <v>0</v>
      </c>
      <c r="H98" s="131"/>
      <c r="I98" s="173">
        <v>0</v>
      </c>
      <c r="J98" s="131"/>
      <c r="K98" s="173">
        <v>0</v>
      </c>
      <c r="L98" s="131"/>
      <c r="M98" s="173">
        <v>0</v>
      </c>
    </row>
    <row r="99" spans="1:18" ht="60.75" customHeight="1" x14ac:dyDescent="0.25">
      <c r="A99" s="100">
        <v>16.2</v>
      </c>
      <c r="B99" s="43" t="s">
        <v>90</v>
      </c>
      <c r="C99" s="124"/>
      <c r="D99" s="131"/>
      <c r="E99" s="173">
        <v>8.5672096062834697</v>
      </c>
      <c r="F99" s="131"/>
      <c r="G99" s="173">
        <v>0</v>
      </c>
      <c r="H99" s="131"/>
      <c r="I99" s="173">
        <v>0</v>
      </c>
      <c r="J99" s="131"/>
      <c r="K99" s="173">
        <v>0</v>
      </c>
      <c r="L99" s="131"/>
      <c r="M99" s="173">
        <v>0</v>
      </c>
    </row>
    <row r="100" spans="1:18" ht="66.75" customHeight="1" x14ac:dyDescent="0.25">
      <c r="A100" s="100">
        <v>16.3</v>
      </c>
      <c r="B100" s="43" t="s">
        <v>197</v>
      </c>
      <c r="C100" s="124"/>
      <c r="D100" s="131"/>
      <c r="E100" s="173">
        <v>0</v>
      </c>
      <c r="F100" s="131"/>
      <c r="G100" s="173">
        <v>0</v>
      </c>
      <c r="H100" s="131"/>
      <c r="I100" s="173">
        <v>0</v>
      </c>
      <c r="J100" s="131"/>
      <c r="K100" s="173">
        <v>0</v>
      </c>
      <c r="L100" s="131"/>
      <c r="M100" s="173">
        <v>11.43</v>
      </c>
    </row>
    <row r="101" spans="1:18" ht="66.75" customHeight="1" x14ac:dyDescent="0.25">
      <c r="A101" s="100">
        <v>16.399999999999999</v>
      </c>
      <c r="B101" s="43" t="s">
        <v>198</v>
      </c>
      <c r="C101" s="124"/>
      <c r="D101" s="131"/>
      <c r="E101" s="173">
        <v>0</v>
      </c>
      <c r="F101" s="131"/>
      <c r="G101" s="173">
        <v>0</v>
      </c>
      <c r="H101" s="131"/>
      <c r="I101" s="173">
        <v>0</v>
      </c>
      <c r="J101" s="131"/>
      <c r="K101" s="173">
        <v>0</v>
      </c>
      <c r="L101" s="131"/>
      <c r="M101" s="173">
        <v>10.92</v>
      </c>
    </row>
    <row r="102" spans="1:18" ht="66.75" customHeight="1" x14ac:dyDescent="0.25">
      <c r="A102" s="100">
        <v>16.5</v>
      </c>
      <c r="B102" s="43" t="s">
        <v>89</v>
      </c>
      <c r="C102" s="124"/>
      <c r="D102" s="131"/>
      <c r="E102" s="173">
        <v>0</v>
      </c>
      <c r="F102" s="131"/>
      <c r="G102" s="173">
        <v>0</v>
      </c>
      <c r="H102" s="131"/>
      <c r="I102" s="173">
        <v>0</v>
      </c>
      <c r="J102" s="131"/>
      <c r="K102" s="173">
        <v>0</v>
      </c>
      <c r="L102" s="131"/>
      <c r="M102" s="173">
        <v>9.42</v>
      </c>
    </row>
    <row r="103" spans="1:18" ht="66.75" customHeight="1" x14ac:dyDescent="0.25">
      <c r="A103" s="100">
        <v>16.600000000000001</v>
      </c>
      <c r="B103" s="43" t="s">
        <v>199</v>
      </c>
      <c r="C103" s="124"/>
      <c r="D103" s="131"/>
      <c r="E103" s="173">
        <v>0</v>
      </c>
      <c r="F103" s="131"/>
      <c r="G103" s="173">
        <v>0</v>
      </c>
      <c r="H103" s="131"/>
      <c r="I103" s="173">
        <v>0</v>
      </c>
      <c r="J103" s="131"/>
      <c r="K103" s="173">
        <v>0</v>
      </c>
      <c r="L103" s="131"/>
      <c r="M103" s="173">
        <v>6.27</v>
      </c>
    </row>
    <row r="104" spans="1:18" ht="58.5" customHeight="1" x14ac:dyDescent="0.25">
      <c r="A104" s="100">
        <v>16.7</v>
      </c>
      <c r="B104" s="43" t="s">
        <v>200</v>
      </c>
      <c r="C104" s="124"/>
      <c r="D104" s="131"/>
      <c r="E104" s="173">
        <v>0</v>
      </c>
      <c r="F104" s="131"/>
      <c r="G104" s="173">
        <v>0</v>
      </c>
      <c r="H104" s="131"/>
      <c r="I104" s="173">
        <v>0</v>
      </c>
      <c r="J104" s="131"/>
      <c r="K104" s="173">
        <v>0</v>
      </c>
      <c r="L104" s="131"/>
      <c r="M104" s="173">
        <v>5.0999999999999996</v>
      </c>
    </row>
    <row r="105" spans="1:18" ht="58.5" customHeight="1" x14ac:dyDescent="0.25">
      <c r="A105" s="100">
        <v>16.8</v>
      </c>
      <c r="B105" s="43" t="s">
        <v>201</v>
      </c>
      <c r="C105" s="124"/>
      <c r="D105" s="131"/>
      <c r="E105" s="173">
        <v>0</v>
      </c>
      <c r="F105" s="131"/>
      <c r="G105" s="173">
        <v>0</v>
      </c>
      <c r="H105" s="131"/>
      <c r="I105" s="173">
        <v>0</v>
      </c>
      <c r="J105" s="131"/>
      <c r="K105" s="173">
        <v>0</v>
      </c>
      <c r="L105" s="131"/>
      <c r="M105" s="173">
        <v>2.5</v>
      </c>
    </row>
    <row r="106" spans="1:18" ht="58.5" customHeight="1" x14ac:dyDescent="0.25">
      <c r="A106" s="100">
        <v>16.899999999999999</v>
      </c>
      <c r="B106" s="43" t="s">
        <v>202</v>
      </c>
      <c r="C106" s="124"/>
      <c r="D106" s="131"/>
      <c r="E106" s="173">
        <v>0</v>
      </c>
      <c r="F106" s="131"/>
      <c r="G106" s="173">
        <v>0</v>
      </c>
      <c r="H106" s="131"/>
      <c r="I106" s="173">
        <v>0</v>
      </c>
      <c r="J106" s="131"/>
      <c r="K106" s="173">
        <v>0</v>
      </c>
      <c r="L106" s="131"/>
      <c r="M106" s="173">
        <v>2.3499999999999996</v>
      </c>
    </row>
    <row r="107" spans="1:18" ht="51.75" customHeight="1" x14ac:dyDescent="0.25">
      <c r="A107" s="103">
        <v>16.100000000000001</v>
      </c>
      <c r="B107" s="43" t="s">
        <v>203</v>
      </c>
      <c r="C107" s="124"/>
      <c r="D107" s="131"/>
      <c r="E107" s="173">
        <v>0</v>
      </c>
      <c r="F107" s="131"/>
      <c r="G107" s="173">
        <v>0</v>
      </c>
      <c r="H107" s="131"/>
      <c r="I107" s="173">
        <v>0</v>
      </c>
      <c r="J107" s="131"/>
      <c r="K107" s="173">
        <v>0</v>
      </c>
      <c r="L107" s="131"/>
      <c r="M107" s="173">
        <v>2.95</v>
      </c>
    </row>
    <row r="108" spans="1:18" s="1" customFormat="1" ht="24.75" customHeight="1" x14ac:dyDescent="0.25">
      <c r="A108" s="57"/>
      <c r="B108" s="58" t="s">
        <v>9</v>
      </c>
      <c r="C108" s="59"/>
      <c r="D108" s="141"/>
      <c r="E108" s="61">
        <f>E97+E84+E71+E68+E62+E56+E49+E29+E25+E22+E21+E20+E19+E16+E15+E14</f>
        <v>4373.7669759066675</v>
      </c>
      <c r="F108" s="141"/>
      <c r="G108" s="61">
        <f t="shared" ref="G108:M108" si="14">G97+G84+G71+G68+G62+G56+G49+G29+G25+G22+G21+G20+G19+G16+G15+G14</f>
        <v>3842.6952837336462</v>
      </c>
      <c r="H108" s="141"/>
      <c r="I108" s="61">
        <f t="shared" si="14"/>
        <v>3694.5534618053948</v>
      </c>
      <c r="J108" s="141"/>
      <c r="K108" s="61">
        <f t="shared" si="14"/>
        <v>4342.5496000285002</v>
      </c>
      <c r="L108" s="141"/>
      <c r="M108" s="61">
        <f t="shared" si="14"/>
        <v>4935.6224961500429</v>
      </c>
      <c r="N108" s="11"/>
      <c r="O108" s="11"/>
      <c r="P108" s="11"/>
      <c r="Q108" s="11"/>
      <c r="R108" s="11"/>
    </row>
    <row r="109" spans="1:18" ht="65.25" customHeight="1" x14ac:dyDescent="0.25">
      <c r="A109" s="200" t="s">
        <v>301</v>
      </c>
      <c r="B109" s="200"/>
      <c r="C109" s="200"/>
      <c r="D109" s="200"/>
      <c r="E109" s="200"/>
      <c r="F109" s="200"/>
      <c r="G109" s="200"/>
      <c r="H109" s="200"/>
      <c r="I109" s="200"/>
      <c r="J109" s="200"/>
      <c r="K109" s="200"/>
      <c r="L109" s="200"/>
      <c r="M109" s="200"/>
    </row>
    <row r="110" spans="1:18" x14ac:dyDescent="0.25">
      <c r="A110" s="5"/>
      <c r="B110" s="5"/>
      <c r="C110" s="5"/>
      <c r="D110" s="5"/>
      <c r="E110" s="5"/>
    </row>
    <row r="111" spans="1:18" x14ac:dyDescent="0.25">
      <c r="A111" s="5"/>
      <c r="B111" s="5"/>
      <c r="C111" s="5"/>
      <c r="D111" s="5"/>
      <c r="E111" s="5"/>
    </row>
    <row r="112" spans="1:18" x14ac:dyDescent="0.25">
      <c r="A112" s="5"/>
      <c r="B112" s="5"/>
      <c r="C112" s="5"/>
      <c r="D112" s="5"/>
      <c r="E112" s="5"/>
      <c r="I112" s="12"/>
      <c r="K112" s="12"/>
      <c r="M112" s="12"/>
    </row>
    <row r="113" spans="1:13" x14ac:dyDescent="0.25">
      <c r="A113" s="5"/>
      <c r="B113" s="5"/>
      <c r="C113" s="5"/>
      <c r="D113" s="5"/>
      <c r="E113" s="14"/>
      <c r="G113" s="14"/>
      <c r="I113" s="14"/>
      <c r="K113" s="14"/>
      <c r="M113" s="14"/>
    </row>
    <row r="114" spans="1:13" x14ac:dyDescent="0.25">
      <c r="A114" s="5"/>
      <c r="B114" s="5"/>
      <c r="C114" s="5"/>
      <c r="D114" s="5"/>
      <c r="E114" s="5"/>
    </row>
    <row r="115" spans="1:13" x14ac:dyDescent="0.25">
      <c r="A115" s="5"/>
      <c r="B115" s="5"/>
      <c r="C115" s="5"/>
      <c r="D115" s="5"/>
      <c r="E115" s="5"/>
    </row>
    <row r="116" spans="1:13" x14ac:dyDescent="0.25">
      <c r="A116" s="5"/>
      <c r="B116" s="5"/>
      <c r="C116" s="5"/>
      <c r="D116" s="5"/>
      <c r="E116" s="5"/>
    </row>
    <row r="117" spans="1:13" x14ac:dyDescent="0.25">
      <c r="A117" s="5"/>
      <c r="B117" s="5"/>
      <c r="C117" s="5"/>
      <c r="D117" s="5"/>
      <c r="E117" s="5"/>
    </row>
  </sheetData>
  <mergeCells count="12">
    <mergeCell ref="A109:M109"/>
    <mergeCell ref="A10:A12"/>
    <mergeCell ref="B10:B12"/>
    <mergeCell ref="C10:C12"/>
    <mergeCell ref="A8:M8"/>
    <mergeCell ref="I9:M9"/>
    <mergeCell ref="D11:E11"/>
    <mergeCell ref="F11:G11"/>
    <mergeCell ref="H11:I11"/>
    <mergeCell ref="J11:K11"/>
    <mergeCell ref="L11:M11"/>
    <mergeCell ref="D10:M10"/>
  </mergeCells>
  <printOptions horizontalCentered="1"/>
  <pageMargins left="0" right="0" top="0.35" bottom="0.45" header="0.3" footer="0.4"/>
  <pageSetup paperSize="9" scale="97" fitToHeight="2" orientation="landscape" errors="blank" r:id="rId1"/>
  <headerFooter>
    <oddFooter>&amp;C&amp;P</oddFooter>
  </headerFooter>
  <rowBreaks count="1" manualBreakCount="1">
    <brk id="106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1</vt:lpstr>
      <vt:lpstr>2</vt:lpstr>
      <vt:lpstr>3</vt:lpstr>
      <vt:lpstr>4</vt:lpstr>
      <vt:lpstr>5</vt:lpstr>
      <vt:lpstr>'1'!Print_Area</vt:lpstr>
      <vt:lpstr>'2'!Print_Area</vt:lpstr>
      <vt:lpstr>'3'!Print_Area</vt:lpstr>
      <vt:lpstr>'4'!Print_Area</vt:lpstr>
      <vt:lpstr>'5'!Print_Area</vt:lpstr>
      <vt:lpstr>'1'!Print_Titles</vt:lpstr>
      <vt:lpstr>'2'!Print_Titles</vt:lpstr>
      <vt:lpstr>'3'!Print_Titles</vt:lpstr>
      <vt:lpstr>'5'!Print_Titles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Gayane Kolyan</dc:creator>
  <cp:lastModifiedBy>Elena Baboyan</cp:lastModifiedBy>
  <cp:lastPrinted>2020-12-23T05:41:27Z</cp:lastPrinted>
  <dcterms:created xsi:type="dcterms:W3CDTF">2015-03-16T08:46:05Z</dcterms:created>
  <dcterms:modified xsi:type="dcterms:W3CDTF">2020-12-23T08:16:22Z</dcterms:modified>
</cp:coreProperties>
</file>