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S\Transfer\Ashxatakazm\Սակագնային  քաղաքականության վարչություն\Զարգացման ծրագրերի բաժին\Documents\Res_Economics\2021\Gaz 2022-2026\Nisti\"/>
    </mc:Choice>
  </mc:AlternateContent>
  <bookViews>
    <workbookView xWindow="0" yWindow="0" windowWidth="28800" windowHeight="12300"/>
  </bookViews>
  <sheets>
    <sheet name="1" sheetId="1" r:id="rId1"/>
    <sheet name="2" sheetId="2" r:id="rId2"/>
    <sheet name="3" sheetId="3" r:id="rId3"/>
    <sheet name="4" sheetId="4" r:id="rId4"/>
    <sheet name="5" sheetId="6" r:id="rId5"/>
  </sheets>
  <definedNames>
    <definedName name="_xlnm._FilterDatabase" localSheetId="1" hidden="1">'2'!$A$12:$WRQ$95</definedName>
    <definedName name="_Hlk399316188" localSheetId="1">'2'!#REF!</definedName>
    <definedName name="_xlnm.Print_Area" localSheetId="0">'1'!$A$1:$M$52</definedName>
    <definedName name="_xlnm.Print_Area" localSheetId="1">'2'!$A$1:$M$95</definedName>
    <definedName name="_xlnm.Print_Area" localSheetId="2">'3'!$A$1:$M$37</definedName>
    <definedName name="_xlnm.Print_Area" localSheetId="3">'4'!$A$1:$M$9</definedName>
    <definedName name="_xlnm.Print_Titles" localSheetId="0">'1'!$10:$13</definedName>
    <definedName name="_xlnm.Print_Titles" localSheetId="1">'2'!$9:$12</definedName>
    <definedName name="_xlnm.Print_Titles" localSheetId="2">'3'!$9:$12</definedName>
    <definedName name="_xlnm.Print_Titles" localSheetId="4">'5'!$4:$7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6" l="1"/>
  <c r="G103" i="6" l="1"/>
  <c r="I103" i="6"/>
  <c r="K103" i="6"/>
  <c r="M103" i="6"/>
  <c r="E103" i="6"/>
  <c r="G11" i="6"/>
  <c r="I11" i="6"/>
  <c r="K11" i="6"/>
  <c r="M11" i="6"/>
  <c r="E11" i="6"/>
  <c r="G17" i="6"/>
  <c r="I17" i="6"/>
  <c r="K17" i="6"/>
  <c r="M17" i="6"/>
  <c r="E17" i="6"/>
  <c r="G19" i="6"/>
  <c r="I19" i="6"/>
  <c r="K19" i="6"/>
  <c r="M19" i="6"/>
  <c r="E19" i="6"/>
  <c r="F39" i="6"/>
  <c r="G39" i="6"/>
  <c r="H39" i="6"/>
  <c r="I39" i="6"/>
  <c r="J39" i="6"/>
  <c r="K39" i="6"/>
  <c r="L39" i="6"/>
  <c r="M39" i="6"/>
  <c r="E39" i="6"/>
  <c r="F37" i="6"/>
  <c r="G37" i="6"/>
  <c r="H37" i="6"/>
  <c r="H23" i="6" s="1"/>
  <c r="I37" i="6"/>
  <c r="J37" i="6"/>
  <c r="K37" i="6"/>
  <c r="L37" i="6"/>
  <c r="M37" i="6"/>
  <c r="E37" i="6"/>
  <c r="F32" i="6"/>
  <c r="G32" i="6"/>
  <c r="H32" i="6"/>
  <c r="I32" i="6"/>
  <c r="J32" i="6"/>
  <c r="J23" i="6" s="1"/>
  <c r="K32" i="6"/>
  <c r="L32" i="6"/>
  <c r="L23" i="6" s="1"/>
  <c r="M32" i="6"/>
  <c r="E32" i="6"/>
  <c r="F28" i="6"/>
  <c r="G28" i="6"/>
  <c r="H28" i="6"/>
  <c r="I28" i="6"/>
  <c r="J28" i="6"/>
  <c r="K28" i="6"/>
  <c r="L28" i="6"/>
  <c r="M28" i="6"/>
  <c r="E28" i="6"/>
  <c r="F24" i="6"/>
  <c r="G24" i="6"/>
  <c r="H24" i="6"/>
  <c r="I24" i="6"/>
  <c r="J24" i="6"/>
  <c r="K24" i="6"/>
  <c r="L24" i="6"/>
  <c r="M24" i="6"/>
  <c r="E24" i="6"/>
  <c r="F41" i="6"/>
  <c r="G41" i="6"/>
  <c r="H41" i="6"/>
  <c r="I41" i="6"/>
  <c r="J41" i="6"/>
  <c r="K41" i="6"/>
  <c r="L41" i="6"/>
  <c r="M41" i="6"/>
  <c r="E41" i="6"/>
  <c r="G48" i="6"/>
  <c r="I48" i="6"/>
  <c r="K48" i="6"/>
  <c r="M48" i="6"/>
  <c r="E48" i="6"/>
  <c r="G52" i="6"/>
  <c r="H52" i="6"/>
  <c r="I52" i="6"/>
  <c r="J52" i="6"/>
  <c r="K52" i="6"/>
  <c r="L52" i="6"/>
  <c r="M52" i="6"/>
  <c r="F52" i="6"/>
  <c r="F53" i="6"/>
  <c r="G55" i="6"/>
  <c r="I55" i="6"/>
  <c r="K55" i="6"/>
  <c r="M55" i="6"/>
  <c r="E55" i="6"/>
  <c r="G60" i="6"/>
  <c r="I60" i="6"/>
  <c r="K60" i="6"/>
  <c r="M60" i="6"/>
  <c r="E60" i="6"/>
  <c r="G73" i="6"/>
  <c r="I73" i="6"/>
  <c r="K73" i="6"/>
  <c r="M73" i="6"/>
  <c r="K94" i="6"/>
  <c r="E23" i="6" l="1"/>
  <c r="F23" i="6"/>
  <c r="M23" i="6"/>
  <c r="K23" i="6"/>
  <c r="I23" i="6"/>
  <c r="G23" i="6"/>
  <c r="G35" i="3"/>
  <c r="F15" i="3"/>
  <c r="G15" i="3"/>
  <c r="H15" i="3"/>
  <c r="I15" i="3"/>
  <c r="J15" i="3"/>
  <c r="K15" i="3"/>
  <c r="L15" i="3"/>
  <c r="M15" i="3"/>
  <c r="E15" i="3"/>
  <c r="G29" i="3"/>
  <c r="I29" i="3"/>
  <c r="I35" i="3" s="1"/>
  <c r="J29" i="3"/>
  <c r="K29" i="3"/>
  <c r="K35" i="3" s="1"/>
  <c r="L29" i="3"/>
  <c r="M29" i="3"/>
  <c r="M35" i="3" s="1"/>
  <c r="E29" i="3"/>
  <c r="G95" i="2"/>
  <c r="I95" i="2"/>
  <c r="K95" i="2"/>
  <c r="M95" i="2"/>
  <c r="E95" i="2"/>
  <c r="G74" i="2"/>
  <c r="G45" i="2" s="1"/>
  <c r="I74" i="2"/>
  <c r="K74" i="2"/>
  <c r="M74" i="2"/>
  <c r="E74" i="2"/>
  <c r="E45" i="2" s="1"/>
  <c r="G68" i="2"/>
  <c r="I68" i="2"/>
  <c r="K68" i="2"/>
  <c r="M68" i="2"/>
  <c r="E68" i="2"/>
  <c r="G46" i="2"/>
  <c r="I46" i="2"/>
  <c r="K46" i="2"/>
  <c r="M46" i="2"/>
  <c r="E46" i="2"/>
  <c r="I45" i="2"/>
  <c r="G90" i="2"/>
  <c r="I90" i="2"/>
  <c r="K90" i="2"/>
  <c r="M90" i="2"/>
  <c r="E90" i="2"/>
  <c r="G23" i="2"/>
  <c r="I23" i="2"/>
  <c r="K23" i="2"/>
  <c r="M23" i="2"/>
  <c r="E23" i="2"/>
  <c r="G13" i="2"/>
  <c r="I13" i="2"/>
  <c r="K13" i="2"/>
  <c r="M13" i="2"/>
  <c r="E13" i="2"/>
  <c r="G33" i="1"/>
  <c r="I33" i="1"/>
  <c r="K33" i="1"/>
  <c r="M33" i="1"/>
  <c r="E33" i="1"/>
  <c r="G18" i="1"/>
  <c r="G17" i="1" s="1"/>
  <c r="G52" i="1" s="1"/>
  <c r="I18" i="1"/>
  <c r="I17" i="1" s="1"/>
  <c r="I52" i="1" s="1"/>
  <c r="K18" i="1"/>
  <c r="K17" i="1" s="1"/>
  <c r="K52" i="1" s="1"/>
  <c r="M18" i="1"/>
  <c r="M17" i="1" s="1"/>
  <c r="M52" i="1" s="1"/>
  <c r="E18" i="1"/>
  <c r="E17" i="1" s="1"/>
  <c r="E52" i="1" s="1"/>
  <c r="E35" i="3" l="1"/>
  <c r="M45" i="2"/>
  <c r="K45" i="2"/>
</calcChain>
</file>

<file path=xl/sharedStrings.xml><?xml version="1.0" encoding="utf-8"?>
<sst xmlns="http://schemas.openxmlformats.org/spreadsheetml/2006/main" count="681" uniqueCount="295">
  <si>
    <t>մլն դրամ` առանց ԱԱՀ</t>
  </si>
  <si>
    <t>հ/հ</t>
  </si>
  <si>
    <t>Ներդրումային ծրագրի
ուղղությունը, ենթաուղղությունը</t>
  </si>
  <si>
    <t>Չափի միավոր</t>
  </si>
  <si>
    <t>Քանակ</t>
  </si>
  <si>
    <t>Ծավալ</t>
  </si>
  <si>
    <t>1</t>
  </si>
  <si>
    <t>հատ</t>
  </si>
  <si>
    <t>կմ</t>
  </si>
  <si>
    <t>Նոր ճնշակայանի կառուցում</t>
  </si>
  <si>
    <t>3</t>
  </si>
  <si>
    <t>Ընդամենը</t>
  </si>
  <si>
    <t>2</t>
  </si>
  <si>
    <t>4</t>
  </si>
  <si>
    <t>Ժամանակակից տեխնիկայի և տեխնոլոգիաների ներդնում</t>
  </si>
  <si>
    <t>Համակարգչային և կազմակերպչական տեխնիկայի ձեռքբերում</t>
  </si>
  <si>
    <t>Բեռնատար ավտոմեքենա՝ ГАЗ-3309 մակնիշի կամ նմանատիպ</t>
  </si>
  <si>
    <t>Բեռնատար-մարդատար ավտոմեքենա՝ УАЗ 390995 մակնիշի կամ նմանատիպ</t>
  </si>
  <si>
    <t>Բեռնամարդատար ավտոմեքենա՝ УАЗ 3303 մակնիշի կամ նմանատիպ</t>
  </si>
  <si>
    <t>Ավտոտրանսպորտային միջոցների և մեքենա-մեխանիզմների ձեռքբերում</t>
  </si>
  <si>
    <t>Ներդրումների կանխատեսվող ծավալը</t>
  </si>
  <si>
    <t>Գույքի ձեռքբերում</t>
  </si>
  <si>
    <t>Շարժական էլեկտրազոդիչ ագրեգատ ԱԴԴ կամ նմանատիպ</t>
  </si>
  <si>
    <t>Բեռնատար-մարդատար ավտոմեքենա՝ УАЗ 390945 մակնիշի կամ նմանատիպ</t>
  </si>
  <si>
    <t>Ծրագրային ապահովում և արտոնագրերի ձեռքբերում</t>
  </si>
  <si>
    <t>ա)</t>
  </si>
  <si>
    <t>բ)</t>
  </si>
  <si>
    <t>գ)</t>
  </si>
  <si>
    <t>Ազդանշանային սարքերի և ինքնաշխատ վթարային կափույրների ձեռքբերում և տեղադրում</t>
  </si>
  <si>
    <t xml:space="preserve">Սարքերի, սարքավորումների և գործիքների ձեռքբերում </t>
  </si>
  <si>
    <t xml:space="preserve">Ինքնաթափ ավտոմեքենա՝ МАЗ-551605 մակնիշի կամ նմանատիպ </t>
  </si>
  <si>
    <t>Հողատարածքների, շենքերի, շինությունների և այլ անշարժ գույքի ձեռքբերում</t>
  </si>
  <si>
    <t>հա</t>
  </si>
  <si>
    <t>դ)</t>
  </si>
  <si>
    <t>Ացետիլենային գեներատորի (լրակազմ)</t>
  </si>
  <si>
    <t>8</t>
  </si>
  <si>
    <t>9</t>
  </si>
  <si>
    <t>Շինարարական տեխնիկայի ձեռքբերում</t>
  </si>
  <si>
    <t>12</t>
  </si>
  <si>
    <t>5</t>
  </si>
  <si>
    <t>6</t>
  </si>
  <si>
    <t>7</t>
  </si>
  <si>
    <t>10</t>
  </si>
  <si>
    <t>11</t>
  </si>
  <si>
    <t>13</t>
  </si>
  <si>
    <t>Կարմիր Կամուրջ-Սևքար-Բերդ Dպ1000 գազատարի  ԿՄ0.0-:-15.0 հատվածի լուպինգի կառուցում</t>
  </si>
  <si>
    <t>2022 թ.</t>
  </si>
  <si>
    <t>2023 թ.</t>
  </si>
  <si>
    <t>2024 թ.</t>
  </si>
  <si>
    <t>2025 թ.</t>
  </si>
  <si>
    <t>№ 23Գ գազահորի շինարարություն</t>
  </si>
  <si>
    <t>Շահագործվող գազահորերի կապիտալ նորոգում</t>
  </si>
  <si>
    <t>Նոր գազահորերի շինարարություն</t>
  </si>
  <si>
    <t>3.2</t>
  </si>
  <si>
    <t>ԳՍՊԿ-ի շահագործվող ճնշակայանի, արդյունաբերական հրապարակի և օժանդակ համակարգերի կապիտալ նորոգում</t>
  </si>
  <si>
    <t>№2 արտադրամասի տեխնոլոգիական կապկպուկների կապիտալ նորոգում</t>
  </si>
  <si>
    <t>1-ին և 2-րդ աստիճանի գազի օդային հովացման համակարգի կապիտալ նորոգում</t>
  </si>
  <si>
    <t>Գազի ճնշման նվազեցման հանգույցի կապիտալ նորոգում</t>
  </si>
  <si>
    <t>Գազի մաքրման հանգույցի կապիտալ նորոգում</t>
  </si>
  <si>
    <t>Տաք ցիկլի ջրամատակարարման համակարգի պոմպակայանի կապիտալ նորոգում</t>
  </si>
  <si>
    <t>հանգույց</t>
  </si>
  <si>
    <t>Գազաբաշխիչ կայանների (ԳԲԿ), չափիչ հանգույցների (ՉՀ) և այլ տեխնոլոգիական շինությունների վերականգնում, վերակառուցում և արդիականացում</t>
  </si>
  <si>
    <t>ԳԲԿ-ների կապիտալ նորոգում</t>
  </si>
  <si>
    <t>ՉՀ-ների կապիտալ նորոգում</t>
  </si>
  <si>
    <t>«Տեղ» ՉՀ-ի կապիտալ նորոգում</t>
  </si>
  <si>
    <t>կայան</t>
  </si>
  <si>
    <t>Էլեկտրամատակարարման համակարգի վերականգնում և արդիականացում</t>
  </si>
  <si>
    <t>ԷՔՊ կայանների վերականգնում և արդիականացում</t>
  </si>
  <si>
    <t>Անոդային հողանցիչների նորոգում</t>
  </si>
  <si>
    <t>Կատոդային պաշտպանիչ կայանների վերականգնում (կառուցում)</t>
  </si>
  <si>
    <t xml:space="preserve">Աբովյանի ԳՍՊԿ-ի վերականգնում, վերակառուցում և արդիականացում </t>
  </si>
  <si>
    <t>Գազաբաշխիչ ցանցի գազատարների վերականգնում և վերակառուցում</t>
  </si>
  <si>
    <t>ՊԳԿԿ-ների վերականգնում, վերակառուցում և արդիականացում</t>
  </si>
  <si>
    <t>Գազաբաշխիչ ցանցի գազատարների կապիտալ նորոգում</t>
  </si>
  <si>
    <t>Նոր մայրուղային գազատարների կառուցում</t>
  </si>
  <si>
    <t>Մայրուղային գազատարների վերականգնում և վերակառուցում</t>
  </si>
  <si>
    <t xml:space="preserve">Ավտոամբարձիչ՝ 8-ից 16 տ KС-45729 МАЗ-533702-246 մակնիշի կամ նմանատիպ </t>
  </si>
  <si>
    <t>14</t>
  </si>
  <si>
    <t>Գազի սեպարացիոն հանգույցի կապիտալ նորոգում</t>
  </si>
  <si>
    <t>Սառը ցիկլի ջրամատակարարման  հետադարձ համակարգի կապիտալ նորոգում</t>
  </si>
  <si>
    <t>ե)</t>
  </si>
  <si>
    <t>զ)</t>
  </si>
  <si>
    <t>Ալավերդու ԳԲԿ-ի կապիտալ նորոգում</t>
  </si>
  <si>
    <t>Գետաշենի ԳԲԿ-ի կապիտալ նորոգում</t>
  </si>
  <si>
    <t>Արզնու ԳԲԿ-ի կապիտալ նորոգում</t>
  </si>
  <si>
    <t>«Շաղափ» ՉՀ-ի կապիտալ նորոգում</t>
  </si>
  <si>
    <t>«Աշտարակ» ՉՀ-ի կապիտալ նորոգում</t>
  </si>
  <si>
    <t>«Այրում» ՉՀ-ի կապիտալ նորոգում</t>
  </si>
  <si>
    <t>է)</t>
  </si>
  <si>
    <t>Հարթաշենի ԳԲԿ-ի էլեկտրամատա-կարարման համակարգի կապիտալ նորոգում</t>
  </si>
  <si>
    <t>Կուրթանի ԳԲԿ-ի էլեկտրամատա-կարարման համակարգի կապիտալ նորոգում</t>
  </si>
  <si>
    <t>ԳԲԿ-ների և ՉՀ-ների շանթարգելների ու հողանցման կոնտուրների կապիտալ նորոգում</t>
  </si>
  <si>
    <t>Հսկիչ-չափիչ կետերի կապիտալ նորոգում (փոխարինմամբ)</t>
  </si>
  <si>
    <t>Կատոդային պաշտպանիչ կայանների փոխակերպիչների նորոգում (փոխարինմամբ)</t>
  </si>
  <si>
    <t>15</t>
  </si>
  <si>
    <t>Ճնշման անկման սկզբունքով աշխատող միկրոպրոցեսորային ծախսաչափային համալիրներով դիսկրետ չափիչ հանգույցների կապիտալ նորոգում</t>
  </si>
  <si>
    <t>Աբովյանի ԳԳՄ վարչական շենքի եռաֆազ և էլեկտրամատակարարման բաշխիչ վահանակների կապիտալ նորոգում</t>
  </si>
  <si>
    <t>Լոռու ԳԳՄ, Վանաձորի ՏՏ և Թումանյանի ՏՏ վարչական շենքերի էլեկտրամատակա-րարման համակարգերի կապիտալ նորոգում</t>
  </si>
  <si>
    <t>Արմավիրի ԳԳՄ Էջմիածնի և Բաղրամյանի ՏՏ-ների վարչական շենքերի էլեկտրամատակարարման համակարգերի կապիտալ նորոգում</t>
  </si>
  <si>
    <t>Հողանցման կոնտուրների և շանթարգելների կապիտալ նորոգում</t>
  </si>
  <si>
    <t>№11Գ գազահորի կապիտալ նորոգում</t>
  </si>
  <si>
    <t>№2Գ գազահորի կապիտալ նորոգում</t>
  </si>
  <si>
    <t>№14Գ գազահորի կապիտալ նորոգում</t>
  </si>
  <si>
    <t>№17Գ գազահորի կապիտալ նորոգում</t>
  </si>
  <si>
    <t>№1Գ գազահորի կապիտալ նորոգում</t>
  </si>
  <si>
    <t>№3Գ գազահորի կոնսերվացում</t>
  </si>
  <si>
    <t>№27Գ գազահորի կապիտալ նորոգում</t>
  </si>
  <si>
    <t xml:space="preserve">Ղազախ-Բերդ-Սևան Dպ1000 մայրուղային գազատարի կապիտալ նորոգում մեկուսիչ շերտի փոխարինմամբ </t>
  </si>
  <si>
    <t>«Կեչուտ» ՉՀ-ի կապիտալ նորոգում</t>
  </si>
  <si>
    <t>ը)</t>
  </si>
  <si>
    <t>թ)</t>
  </si>
  <si>
    <t>ժ)</t>
  </si>
  <si>
    <t>ի)</t>
  </si>
  <si>
    <t>լ)</t>
  </si>
  <si>
    <t>Այնթափի ԳԲԿ-ի էլեկտրամատա-կարարման համակարգի կապիտալ նորոգում</t>
  </si>
  <si>
    <t>Կապանի ԳԲԿ-ի էլեկտրամատա-կարարման համակարգի կապիտալ նորոգում</t>
  </si>
  <si>
    <t>Սառնակունքի ԳԲԿ-ի էլեկտրամատա-կարարման համակարգի կապիտալ նորոգում</t>
  </si>
  <si>
    <t>Զառինջայի ԳԲԿ-ի էլեկտրամատա-կարարման համակարգի կապիտալ նորոգում</t>
  </si>
  <si>
    <t>Լանջիկի ԳԲԿ-ի էլեկտրամատա-կարարման համակարգի կապիտալ նորոգում</t>
  </si>
  <si>
    <t>Ղազախ-Երևան-ԳՍՊԿ գազատարի Dպ700 լուպինգի կառուցում</t>
  </si>
  <si>
    <t>Քաջարանի ԳԲԿ-ի կապիտալ նորոգում</t>
  </si>
  <si>
    <t>խ)</t>
  </si>
  <si>
    <t>ծ)</t>
  </si>
  <si>
    <t>Թումանյանի ԳԲԿ-ի կապիտալ նորոգում</t>
  </si>
  <si>
    <t>Արմավիրի ԳԲԿ-ի կապիտալ նորոգում</t>
  </si>
  <si>
    <t>Սևանի ԳԲԿ-ի կապիտալ նորոգում</t>
  </si>
  <si>
    <t>Էջմիածնի ԳԲԿ-ի կապիտալ նորոգում</t>
  </si>
  <si>
    <t>Վեդու ԳԲԿ-ի կապիտալ նորոգում</t>
  </si>
  <si>
    <t>Գորիսի ԳԲԿ-ի կապիտալ նորոգում</t>
  </si>
  <si>
    <t>Մեղրուտի ԳԲԿ-ի կապիտալ նորոգում</t>
  </si>
  <si>
    <t>Վանաձոր-1 ԳԲԿ-ի կապիտալ նորոգում</t>
  </si>
  <si>
    <t>Հրազդան-1 ԳԲԿ-ի կապիտալ նորոգում</t>
  </si>
  <si>
    <t>Կապանի ԳԲԿ-ի կապիտալ նորոգում</t>
  </si>
  <si>
    <t>Ծովագյուղի ԳԲԿ-ի կապիտալ նորոգում</t>
  </si>
  <si>
    <t>Վարդենիսի ԳԲԿ-ի կապիտալ նորոգում</t>
  </si>
  <si>
    <t>ՀԱԷԿ ԳԲԿ-ի կապիտալ նորոգում</t>
  </si>
  <si>
    <t>Սարուխանի ԳԲԿ-ի կապիտալ նորոգում</t>
  </si>
  <si>
    <t>կ)</t>
  </si>
  <si>
    <t>հ)</t>
  </si>
  <si>
    <t>ձ)</t>
  </si>
  <si>
    <t>ղ)</t>
  </si>
  <si>
    <t>Վանաձոր-2 (Տարոն) ԳԲԿ-ի կապիտալ նորոգում</t>
  </si>
  <si>
    <t>ճ)</t>
  </si>
  <si>
    <t>մ)</t>
  </si>
  <si>
    <t>յ)</t>
  </si>
  <si>
    <t>Տաք ցիկլի ջրամատակարարման համակարգի կապիտալ նորոգում</t>
  </si>
  <si>
    <t>Ղազախ-Երևան Dպ700 մայրուղային գազատարի կապիտալ նորոգում</t>
  </si>
  <si>
    <t>№163.4 փականային հանգույցի և անցումների նորոգում</t>
  </si>
  <si>
    <t>Ղազախ-Երևան Dպ1000 մայրուղային գազատարի կապիտալ նորոգում</t>
  </si>
  <si>
    <t>Երևանի շուրջ օղակաձև և Ղազախ-Երևան 2-րդ գիծ մայրուղային գազատարների միջև տեխնոլոգիական միջակապի կապիտալ նորոգում</t>
  </si>
  <si>
    <t>Բնական գազի հաշվառման համակարգի վերականգնում, վերակառուցում և արդիականացում</t>
  </si>
  <si>
    <t>Վթարային ավտոմեքենաների ձեռքբերում</t>
  </si>
  <si>
    <t>Բեռնատար ավտոմեքենաների ձեռքբերում</t>
  </si>
  <si>
    <t>Հատուկ նշանակության ավտոմեքենաների ձեռքբերում</t>
  </si>
  <si>
    <t>Ավտոմեքենաների վերասարքավորում` բնական գազով լիցքավորման համար</t>
  </si>
  <si>
    <t>Շենքերի և շինությունների վերականգնում և վերակառուցում</t>
  </si>
  <si>
    <t>«Գազպրոմ Արմենիա» ՓԲԸ վարչական շենքի 3-րդ մասնաշենքի 1-ին հարկի կապիտալ նորոգում</t>
  </si>
  <si>
    <t>Լոռու ԳԳՄ վարչական շենքի կտուրի, օժանդակ տարածքների և ցանկապատի նորոգում</t>
  </si>
  <si>
    <t>Երևանի ԳԳՄ Արին-Բերդի 17 հասցեում գտնվող հեղուկ գազի բազայի արտաքին լուսավորության համակարգի կապիտալ նորոգում</t>
  </si>
  <si>
    <t>Երևանի ԳԳՄ Արին-Բերդի 17 հասցեում գտնվող պահեստի և ավտոտրանսպորտային տնտեսության տարածքի կապիտալ նորոգում</t>
  </si>
  <si>
    <t>Տավուշի ԳԳՄ վարչական շենքի պահեստի կապիտալ նորոգում և տարածքի բարեկարգում</t>
  </si>
  <si>
    <t>Տավուշի ԳԳՄ Դիլիջանի ՏՏ վարչական շենքի և օժանդակ տարածքների կապիտալ նորոգում</t>
  </si>
  <si>
    <t>Տավուշի ԳԳՄ Նոյեմբերյանի ՏՏ վարչական շենքի և օժանդակ տարածքների կապիտալ նորոգում</t>
  </si>
  <si>
    <t>Տավուշի ԳԳՄ Տավուշի ՏՏ վարչական շենքի և օժանդակ տարածքների կապիտալ նորոգում</t>
  </si>
  <si>
    <t>Գավառի ԳԳՄ վարչական շենքի, պահեստի և օժանդակ տարածքների կապիտալ նորոգում</t>
  </si>
  <si>
    <t>«Գազպրոմ Արմենիա» ՓԲԸ վարչական շենքի 3-րդ մասնաշենքի 1-ին հարկի համակարգչային և հեռախոսային ցանցերի կապիտալ նորոգում</t>
  </si>
  <si>
    <t>Լոռու ԳԳՄ վարչական շենքի համակարգչային և հեռախոսային ցանցերի կապիտալ նորոգում</t>
  </si>
  <si>
    <t>Տավուշի ԳԳՄ Դիլիջանի ՏՏ վարչական շենքի համակարգչային և հեռախոսային ցանցերի կապիտալ նորոգում</t>
  </si>
  <si>
    <t>Տավուշի ԳԳՄ Նոյեմբերյանի ՏՏ վարչական շենքի համակարգչային և հեռախոսային ցանցերի կապիտալ նորոգում</t>
  </si>
  <si>
    <t>Տավուշի ԳԳՄ Տավուշի ՏՏ վարչական շենքի համակարգչային և հեռախոսային ցանցերի կապիտալ նորոգում</t>
  </si>
  <si>
    <t>Գազափոխադրման համակարգում այլ ուղղություններով իրականացվելիք ներդրումների կանխատեսվող ծավալը</t>
  </si>
  <si>
    <t>Գազաբաշխման համակարգում այլ ուղղություններով իրականացվելիք ներդրումների կանխատեսվող ծավալը</t>
  </si>
  <si>
    <r>
      <t>Միկրոավտոբուսների վերասարքավորում</t>
    </r>
    <r>
      <rPr>
        <i/>
        <sz val="10"/>
        <color rgb="FFFF0000"/>
        <rFont val="Sylfaen"/>
        <family val="1"/>
      </rPr>
      <t xml:space="preserve">  </t>
    </r>
  </si>
  <si>
    <r>
      <t>մ</t>
    </r>
    <r>
      <rPr>
        <vertAlign val="superscript"/>
        <sz val="10"/>
        <color theme="1"/>
        <rFont val="Sylfaen"/>
        <family val="1"/>
      </rPr>
      <t>2</t>
    </r>
  </si>
  <si>
    <t>Գազափոխադրման համակարգի Աբովյանի գազի ստորգետնյա պահեստարան-կայանի ընդլայնմանը, վերականգնմանը և վերակառուցմանն ուղղված ներդրումների կանխատեսվող ծավալը</t>
  </si>
  <si>
    <t>Գազափոխադրման համակարգի ընդլայնմանը, վերականգնմանը և վերակառուցմանն ուղղված ներդրումների կանխատեսվող ծավալը</t>
  </si>
  <si>
    <t xml:space="preserve">Ավտոտրանսպորտային միջոցների և մեքենա-մեխանիզմների ձեռքբերում </t>
  </si>
  <si>
    <t xml:space="preserve">Գազամոտոճնշակների կապիտալ նորոգում </t>
  </si>
  <si>
    <t>Գազամոտոճնշակների նորոգում և կարգաբերում</t>
  </si>
  <si>
    <t>Գազամոտոճնշակների հիմքերի կապիտալ նորոգում</t>
  </si>
  <si>
    <t>Օդային ճնշակների նորոգում</t>
  </si>
  <si>
    <t xml:space="preserve">Գազամոտոճնշակների և խողովակների կապկպուկների թրթռոցազննում </t>
  </si>
  <si>
    <t>№№9Գ,10Գ և 16Գ գազահորերի լիկվիդացիա</t>
  </si>
  <si>
    <t>Տաք ցիկլի օդային հովացման համակարգի կապիտալ նորոգում</t>
  </si>
  <si>
    <t>ՆՆՓ մշակում և փորձաքննություն</t>
  </si>
  <si>
    <t>Շին.մոնտաժային աշխատանքներ</t>
  </si>
  <si>
    <t>№63 փականային հանգույցի նորոգում (փոխարինմամբ)</t>
  </si>
  <si>
    <t xml:space="preserve">Անիվավոր էքսկավատոր-հիդրավլիկ մինչև 1.19մ³ շերեփի տարողությամբ, հագեցված հիդրոմուրճով և ժայռային շերեփով JCB JS200W կամ նմանատիպ </t>
  </si>
  <si>
    <t xml:space="preserve">Բնական գազի կենցաղային հաշվիչների և պաշտպանիչ արկղերի տեղադրում նոր բաժանորդների համար </t>
  </si>
  <si>
    <t>Էլեկտրամատակարարման և ջերմամատակարարման համակարգերի կապիտալ նորոգում</t>
  </si>
  <si>
    <t xml:space="preserve">ՆՆՓ-ների մշակում մայրուղային գազատարների գծային մասի և դրանց վրա տեղակայված տեխնոլոգիական կառույցների հետագա տարիների կապիտալ նորոգման համար </t>
  </si>
  <si>
    <t>ՆՆՓ-ների մշակում գազաբաշխիչ ցանցի գազատարների հետագա տարիների կապիտալ նորոգման համար</t>
  </si>
  <si>
    <t>Բնական գազի կենցաղային հաշվիչների տեղադրման հանգույցների կապիտալ նորոգում (արկղերի փոխարինմամբ)</t>
  </si>
  <si>
    <t>Ավտոտրանսպորտային միջոցների վերասարքավորում՝ բնական գազով լիցքավորման համար</t>
  </si>
  <si>
    <t>Համակարգչային, կազմակերպչական տեխնիկայի, գույքի, սերվերների, սերվերային սարքավորումների և ծրագրային ապահովումների ձեռքբերում</t>
  </si>
  <si>
    <t>թեթև մարդատար օպերատիվ ավտոմեքենաների ձեռքբերում (միջին դասի)</t>
  </si>
  <si>
    <t>օպերատիվ միկրոավտոբուսների ձեռքբերում՝ Ford Tranzit կամ նմանատիպ</t>
  </si>
  <si>
    <t>Հրդեհային ազդանշանային ինքնաշխատ համակարգերի (ՀԱԻՀ) նորոգման ՆՆՓ-ների մշակում «Գազպրոմ Արմենիա» ՓԲԸ վարչական համալիրի և ԳԳՄ-ների (ՏՏ-ների) շենքերի համար</t>
  </si>
  <si>
    <t>«Գազպրոմ Արմենիա» ՓԲԸ վարչական համալիրի և ԳԳՄ-ների (ՏՏ-ների) շենքերի համար հրդեհային ազդանշանային ինքնաշխատ համակարգերի (ՀԱԻՀ) նորոգում (փոխարինմամբ)</t>
  </si>
  <si>
    <t>«Գազպրոմ Արմենիա» ՓԲԸ վարչական շենքի ստորգետնյա ավտոկայանատեղիի բաշխիչ վահանակների (ЩО-70) կապիտալ նորոգում</t>
  </si>
  <si>
    <t>«Գազպրոմ Արմենիա» ՓԲԸ ԳԳՄ-ների սպասարկման տարածքներում ԳԿԿ շենքերի կապիտալ նորոգում</t>
  </si>
  <si>
    <t>Կորպորատիվ տեխնոլոգիական կապի տեխնիկահամակարգային ենթակառուցվածքների կապիտալ նորոգում</t>
  </si>
  <si>
    <t>Բնական գազի կենցաղային հաշվիչների տեսանելիության ապահովում (հաշվիչների տեղափոխում տեսանելի տարածք)</t>
  </si>
  <si>
    <t>Գորիս-Նախիջևան Dպ700 մայրուղային գազատարի կապիտալ նորոգում մեկուսիչ շերտի փոխարինմամբ (խոտանված խողովակների փոխարինմամբ)</t>
  </si>
  <si>
    <t>Երևան-Արմավիր Dպ500 մայրուղային  գազատարի կապիտալ նորոգում մեկուսիչ շերտի փոխարինմամբ (խոտանված խողովակների փոխարինմամբ)</t>
  </si>
  <si>
    <t xml:space="preserve">գազատարի կապիտալ նորոգում մեկուսիչ շերտի փոխարինմամբ (խոտանված խողովակների փոխարինմամբ) և անցումների նորոգում </t>
  </si>
  <si>
    <t>Ղազախ-Երևան Dպ500 մայրուղային գազատարի կապիտալ նորոգում մեկուսիչ շերտի փոխարինմամբ (խոտանված խողովակների փոխարինմամբ)</t>
  </si>
  <si>
    <t>Ղազախ-Երևան-ԳՍՊԿ Dպ500 մայրուղային գազատարի կապիտալ նորոգում մեկուսիչ շերտի փոխարինմամբ (խոտանված խողովակների փոխարինմամբ)</t>
  </si>
  <si>
    <t>Գյումրի-Մարալիկ Dպ500 մայրուղային գազատարի կապիտալ նորոգում մեկուսիչ շերտի փոխարինմամբ (խոտանված խողովակների փոխարինմամբ)</t>
  </si>
  <si>
    <t>Գյումրի-Արմավիր Dպ500 մայրուղային գազատարի կապիտալ նորոգում մեկուսիչ շերտի փոխարինմամբ (խոտանված խողովակների փոխարինմամբ)</t>
  </si>
  <si>
    <t>Դիլիջան-Վանաձոր Dպ500 մայրուղային գազատարի կապիտալ նորոգում մեկուսիչ շերտի փոխարինմամբ (խոտանված խողովակների փոխարինմամբ)</t>
  </si>
  <si>
    <t>Կարմիր Կամուրջ-Սևքար-Բերդ Dպ1000 մայրուղային գազատարի կապիտալ նորոգում մեկուսիչ շերտի փոխարինմամբ (խոտանված խողովակների փոխարինմամբ)</t>
  </si>
  <si>
    <t>Արմավիր-Կարմրաշեն Dպ700 մայրուղային գազատարի կապիտալ նորոգում մեկուսիչ շերտի փոխարինմամբ (խոտանված խողովակների փոխարինմամբ)</t>
  </si>
  <si>
    <t>Ղազախ-Երևան 2-րդ գիծ Dպ1000 մայրուղային գազատարի կապիտալ նորոգում մեկուսիչ շերտի փոխարինմամբ (խոտանված խողովակների փոխարինմամբ)</t>
  </si>
  <si>
    <t>Ղազախ-Երևան 2-րդ գիծ Dպ700 մայրուղային գազատարի կապիտալ նորոգում մեկուսիչ շերտի փոխարինմամբ (խոտանված խողովակների փոխարինմամբ)</t>
  </si>
  <si>
    <t>Քաղաքացիական պաշտպանության, հրդեհային, արտադրական և աշխատանքի անվտանգության համար անհրաժեշտ սարքավորումների ձեռքբերում</t>
  </si>
  <si>
    <t>Քաղաքացիական պաշտպանության, հրդեհային, արտադրական և աշխատանքի անվտանգության օբյեկտների ու վթարային ծառայությունների կապիտալ նորոգում</t>
  </si>
  <si>
    <t>Արդյունաբերական գազահաշվիչների համալրման համար ճնշման և ջերմաստիճանի էլեկտրոնային ճշտիչների ձեռքբերում և տեղադրում</t>
  </si>
  <si>
    <t>Էլեկտրոնային ճշտիչներով համալրված արդյունաբերական գազահաշվիչների և արկղերի ձեռքբերում և տեղադրում</t>
  </si>
  <si>
    <t>Նոր բաժանորդների միացմանն ուղղված ներդրումների կանխատեսվող ծավալը</t>
  </si>
  <si>
    <t>16</t>
  </si>
  <si>
    <t>«Գազպրոմ Արմենիա» ՓԲԸ Т1 (6300 կՎԱ) ՏԵ 35/6 կՎ ուժային տրանսֆորմատորի կապիտալ նորոգում(փոխարինում)</t>
  </si>
  <si>
    <t>«Գազպրոմ Արմենիա» ՓԲԸ ՏԵ 6/0.4 կՎ տրանսֆորմատորային ենթակայանից վարչական շենքի 3-րդ մասնաշենք մալուխային գծերի կապիտալ նորոգում(փոխարինում)</t>
  </si>
  <si>
    <t>2026 թ.</t>
  </si>
  <si>
    <t>№24Գ գազահորի կապիտալ նորոգում</t>
  </si>
  <si>
    <t>№25Գ գազահորի կապիտալ նորոգում</t>
  </si>
  <si>
    <t>№5Գ գազահորի կապիտալ նորոգում</t>
  </si>
  <si>
    <t>№7Գ գազահորի կապիտալ նորոգում</t>
  </si>
  <si>
    <t>№2Գ գազահորի լուծազատում</t>
  </si>
  <si>
    <t>№1Գ գազահորի լուծազատում</t>
  </si>
  <si>
    <t>3-րդ աստիճանի գազի օդային հովացման համակարգի կապիտալ նորոգում</t>
  </si>
  <si>
    <t>Խողովակների կապկպուկների հիմքի կապիտալ նորոգում</t>
  </si>
  <si>
    <t>Տաք ցիկլի հետադարձ ջրամատակարարման համակարգի կապիտալ նորոգում</t>
  </si>
  <si>
    <t>Գորիս-Կապան-Քաջարան Dպ500 մայրուղային գազատարի գազուղու վերականգնում</t>
  </si>
  <si>
    <t>Վարդենիս-Ջերմուկ Dպ300 մայրուղային գազատարի կապիտալ նորոգում մեկուսիչ շերտի փոխարինմամբ (խոտանված խողովակների փոխարինմամբ)</t>
  </si>
  <si>
    <t>Դիլիջանի ԳԲԿ-ի կապիտալ նորոգում</t>
  </si>
  <si>
    <t>Արարատի ԳԲԿ-ի կապիտալ նորոգում</t>
  </si>
  <si>
    <t>ՀԱԷԿ-ի ԳԲԿ-ի էլեկտրամատա-կարարման համակարգի կապիտալ նորոգում</t>
  </si>
  <si>
    <t>Արմավիրի ԳԲԿ-ի էլեկտրամատա-կարարման համակարգի կապիտալ նորոգում</t>
  </si>
  <si>
    <t>Ֆիոլետովոյի ԳԲԿ-ի էլեկտրամատա-կարարման համակարգի կապիտալ նորոգում</t>
  </si>
  <si>
    <t>Կեչուտի ԳԲԿ-ի էլեկտրամատա-կարարման համակարգի կապիտալ նորոգում</t>
  </si>
  <si>
    <t>Աբովյանի ԳՍՊԿ մալուխային անցուղիների կապիտալ նորոգում</t>
  </si>
  <si>
    <r>
      <t>Օպերատիվ ավտոմեքենաների ձեռքբերում</t>
    </r>
    <r>
      <rPr>
        <b/>
        <sz val="11"/>
        <color theme="1"/>
        <rFont val="Sylfaen"/>
        <family val="1"/>
      </rPr>
      <t>*</t>
    </r>
  </si>
  <si>
    <r>
      <t xml:space="preserve">անիվավոր ամբարձիչ-էքսկավատորի ձեռքբերում` 0,17 </t>
    </r>
    <r>
      <rPr>
        <sz val="9"/>
        <color theme="1"/>
        <rFont val="Sylfaen"/>
        <family val="1"/>
      </rPr>
      <t>մ</t>
    </r>
    <r>
      <rPr>
        <vertAlign val="superscript"/>
        <sz val="9"/>
        <color theme="1"/>
        <rFont val="Sylfaen"/>
        <family val="1"/>
      </rPr>
      <t>3</t>
    </r>
    <r>
      <rPr>
        <sz val="9"/>
        <color theme="1"/>
        <rFont val="Sylfaen"/>
        <family val="1"/>
      </rPr>
      <t xml:space="preserve"> շերեփի տարողությամբ, հագեցած հիդրոմուրճով և խրամուղային շերեփով (JCB 3CX կամ նմանատիպ)</t>
    </r>
  </si>
  <si>
    <t>17</t>
  </si>
  <si>
    <t>«Գազպրոմ Արմենիա» ՓԲԸ վարչական շենքի 1-ին մասնաշենքի բաշխիչ սարքավորման (ԲՍ-0,4 կՎ) խցիկի տարածքի կապիտալ նորոգում</t>
  </si>
  <si>
    <t>Լոռու ԳԳՄ վարչական շենքի անվտանգության համակարգի վերականգնում</t>
  </si>
  <si>
    <t>Տավուշի ԳԳՄ վարչական շենքի անվտանգության համակարգի վերականգնում</t>
  </si>
  <si>
    <t>Տավուշի ԳԳՄ վարչական շենքի համակարգչային և հեռախոսային ցանցերի կապիտալ նորոգում</t>
  </si>
  <si>
    <t>Գավառի ԳԳՄ վարչական շենքի համակարգչային և հեռախոսային ցանցերի կապիտալ նորոգում</t>
  </si>
  <si>
    <t>Գազահորերի տեխնոլոգիական կապկպուկների (շլեյֆ) կապիտալ նորոգում</t>
  </si>
  <si>
    <t>Գոռավան, Ելփին, Կարմրաշեն, ՉՀ Կեչուտ և ՉՀ Շաղափ կապի հանգույցների կապիտալ նորոգում</t>
  </si>
  <si>
    <t>Երևանի ԳԳՄ վարչական շենքի էլեկտրական սարքավորումների կապիտալ նորոգում</t>
  </si>
  <si>
    <t>Մարդատար արտաճանապարհային օպերատիվ ավտոմեքենաների վերասարքավորում</t>
  </si>
  <si>
    <t>Բեռնամարդատար ֆուրգոն ավտոմեքենաների (УАЗ 390995 մակնիշի կամ նմանատիպ) վերասարքավորում</t>
  </si>
  <si>
    <t>Բեռնամարդատար կողավոր ավտոմեքենաների (УАЗ 390945 մակնիշի կամ նմանատիպ) վերասարքավորում</t>
  </si>
  <si>
    <t>Բեռնատար կողավոր ավտոմեքենաների (УАЗ 3303 մակնիշի կամ նմանատիպ) վերասարքավորում</t>
  </si>
  <si>
    <t>Դիլիջանի ԳԲԿ-ի Dպ 150մմ կողմնատար գազատարի կառուցում</t>
  </si>
  <si>
    <t>թեթև մարդատար օպերատիվ ավտոմեքենաների ձեռքբերում (ցածր դասի) /մարդատար արտաճանապարհային օպերատիվ ավտոմեքենաներ - LADA NIVA, UAZ HUNTER մակնիշների կամ նմանատիպ/</t>
  </si>
  <si>
    <t>Թեթև մարդատար ավտոմեքենայի բազայի վրա վթարային ավտոմեքենաների վերասարքավորում</t>
  </si>
  <si>
    <t>«Գազպրոմ Արմենիա» ՓԲԸ սերվերային սենյակներում (սենքերում) հրդեհաշիջման ինքնաշխատ համակարգերի տեղադրման աշխատանքների ՆՆՓ-ների մշակում</t>
  </si>
  <si>
    <t>«Գազպրոմ Արմենիա» ՓԲԸ վարչական համալիրի №5 մասնաշենքի ապաստարանի կապիտալ նորոգման ՆՆՓ-ի մշակում</t>
  </si>
  <si>
    <r>
      <t>Անիվավոր ամբարձիչ-էքսկավատոր, հագեցած հիդրոմուրճով և խրամուղային շերեփով (0.17մ</t>
    </r>
    <r>
      <rPr>
        <vertAlign val="superscript"/>
        <sz val="10"/>
        <color theme="1"/>
        <rFont val="Sylfaen"/>
        <family val="1"/>
      </rPr>
      <t>3</t>
    </r>
    <r>
      <rPr>
        <sz val="10"/>
        <color theme="1"/>
        <rFont val="Sylfaen"/>
        <family val="1"/>
      </rPr>
      <t>)  
JCB 3CX մակնիշի կամ նմանատիպ</t>
    </r>
  </si>
  <si>
    <r>
      <t>Մարդատար արտաճանապարհային ավտոմեքենա՝ LADA NIVA մակնիշի կամ նմանատիպ</t>
    </r>
    <r>
      <rPr>
        <b/>
        <sz val="11"/>
        <color theme="1"/>
        <rFont val="Sylfaen"/>
        <family val="1"/>
      </rPr>
      <t>*</t>
    </r>
    <r>
      <rPr>
        <b/>
        <sz val="10"/>
        <color theme="1"/>
        <rFont val="Sylfaen"/>
        <family val="1"/>
      </rPr>
      <t xml:space="preserve"> </t>
    </r>
  </si>
  <si>
    <r>
      <t>Անիվավոր ամբարձիչ-էքսկավատոր-հիդրավլիկ 0,17մ</t>
    </r>
    <r>
      <rPr>
        <vertAlign val="superscript"/>
        <sz val="10"/>
        <color theme="1"/>
        <rFont val="Sylfaen"/>
        <family val="1"/>
      </rPr>
      <t>3</t>
    </r>
    <r>
      <rPr>
        <sz val="10"/>
        <color theme="1"/>
        <rFont val="Sylfaen"/>
        <family val="1"/>
      </rPr>
      <t xml:space="preserve"> շերեփի տարողությամբ, հագեցված հիդրոմուրճով և ժայռային շերեփով JCB4CX մակնիշի կամ նմանատիպ</t>
    </r>
  </si>
  <si>
    <r>
      <t>Էքսկավատոր-հիդրավլիկ թրթուռավոր 1,85մ</t>
    </r>
    <r>
      <rPr>
        <vertAlign val="superscript"/>
        <sz val="10"/>
        <color theme="1"/>
        <rFont val="Sylfaen"/>
        <family val="1"/>
      </rPr>
      <t>3</t>
    </r>
    <r>
      <rPr>
        <sz val="10"/>
        <color theme="1"/>
        <rFont val="Sylfaen"/>
        <family val="1"/>
      </rPr>
      <t xml:space="preserve"> շերեփի տարողությամբ, JCBJS370LC մակնիշի կամ նմանատիպ</t>
    </r>
  </si>
  <si>
    <r>
      <rPr>
        <b/>
        <sz val="10"/>
        <color theme="1"/>
        <rFont val="Sylfaen"/>
        <family val="1"/>
      </rPr>
      <t>Ծանոթություն
*</t>
    </r>
    <r>
      <rPr>
        <sz val="10"/>
        <color theme="1"/>
        <rFont val="Sylfaen"/>
        <family val="1"/>
      </rPr>
      <t xml:space="preserve"> Համաձայն ՀՀ Հարկային օրենսգրքի 72-րդ հոդվածի 1-ին կետի 8-րդ ենթակետի, մարդատար ավտոմեքենաների ձեռքբերման գումարները ներկայացված են ԱԱՀ-ով:
</t>
    </r>
    <r>
      <rPr>
        <b/>
        <sz val="10"/>
        <color theme="1"/>
        <rFont val="Sylfaen"/>
        <family val="1"/>
      </rPr>
      <t>**</t>
    </r>
    <r>
      <rPr>
        <sz val="10"/>
        <color theme="1"/>
        <rFont val="Sylfaen"/>
        <family val="1"/>
      </rPr>
      <t xml:space="preserve"> Հաշվի առնելով հնարավոր գնաճը՝ 2023-2026թթ. նախատեսվող մեքենա-մեխանիզմների ձեռքբերման գումարները յուրաքանչյուր տարվա նկատմամբ ավելացված են 3-ական տոկոսով:</t>
    </r>
  </si>
  <si>
    <t>Աշխատանքի պաշտպանության նպատակով միջոցառումների և սարքավորումների ձեռքբերում վթարա-կարգավարական ծառայությունների համար</t>
  </si>
  <si>
    <t>Երևանի ԳԳՄ Վթարա-վերականգնողական ծառայության շենքի էլեկտրամատակարարումն ապահովող մալուխային գծի կապիտալ նորոգում</t>
  </si>
  <si>
    <t>«Գազպրոմ Արմենիա» ՓԲԸ №2 բազայի 100 կՎԱ ուժային տրանսֆորմատորի և օժանդակ սարքավորումների կապիտալ նորոգում (փոխարինում)</t>
  </si>
  <si>
    <t>բեռնատար կողավոր ավտոմեքենա՝ մինչև 1,5տ բեռնատարողությամբ (ГАЗ 3302 կամ նմանատիպ)</t>
  </si>
  <si>
    <t>բեռնատար կողավոր ավտոմեքենա՝ մինչև 4,5տ բեռնատարողությամբ (ГАЗ 3309 կամ նմանատիպ)</t>
  </si>
  <si>
    <t>բեռնատար կողավոր ավտոմեքենա՝ մինչև 4.5տ բեռնատարողությամբ համալրված ամբարձիչ-մանիպուլյատորով (ГАЗ 3309 կամ նմանատիպ)</t>
  </si>
  <si>
    <t>ինքնաթափ բեռնատար ավտոմեքենա՝ մինչև 4.5տ բեռնատարողությամբ (ГАЗ 3309 կամ նմանատիպ)</t>
  </si>
  <si>
    <t>ավտոկռունկ 8-16տ բեռնունակությամբ՝ КС-45729, МАЗ-533702-246 ավտոմեքենայի բազայի վրա կամ նմանատիպ</t>
  </si>
  <si>
    <t>Բեռնատար վթարային-վերանորոգման ավտոմեքենաների (ГАЗ-3302 կամ նմանատիպ) վերասարքավորում</t>
  </si>
  <si>
    <t>Բեռնատար կողավոր ավտոմեքենաների (ГАЗ-3302 կամ նմանատիպ) վերասարքավորում</t>
  </si>
  <si>
    <t>Վթարային բեռնամարդատար ֆուրգոն ավտոմեքենաների (УАЗ 390995 կամ նմանատիպ) վերասարքավորում</t>
  </si>
  <si>
    <t>թեթև մարդատար ավտոմեքենայի բազայի վրա վթարային ավտոմեքենաներ</t>
  </si>
  <si>
    <t>վթարային բեռնամարդատար ֆուրգոն ավտոմեքենաներ (УАЗ 390995 մակնիշի կամ նմանատիպ)</t>
  </si>
  <si>
    <t>բեռնատար վթարային-վերանորոգման ավտոմեքենաներ (ГАЗ-3302 մակնիշի կամ նմանատիպ)</t>
  </si>
  <si>
    <t>«Գազպրոմ Արմենիա» ՓԲԸ վարչական համալիրի 5-րդ մասնաշենքի 2-րդ հարկի կապիտալ նորոգում</t>
  </si>
  <si>
    <t>«Գազպրոմ Արմենիա» ՓԲԸ վարչական համալիրի 5-րդ մասնաշենքի 2-րդ հարկի համակարգչային և հեռախոսային ցանցերի կապիտալ նորոգում</t>
  </si>
  <si>
    <t xml:space="preserve">Բաժանորդների ներտնային գազասպառման համակարգի ազդանշանային սարքերի ձեռքբերում և փոխարինում </t>
  </si>
  <si>
    <r>
      <t>Մարդատար արտաճանապարհային  ավտոմեքենա</t>
    </r>
    <r>
      <rPr>
        <b/>
        <sz val="11"/>
        <color theme="1"/>
        <rFont val="Sylfaen"/>
        <family val="1"/>
      </rPr>
      <t>*</t>
    </r>
    <r>
      <rPr>
        <sz val="10"/>
        <color theme="1"/>
        <rFont val="Sylfaen"/>
        <family val="1"/>
      </rPr>
      <t xml:space="preserve"> </t>
    </r>
  </si>
  <si>
    <t>12.2</t>
  </si>
  <si>
    <t>Շիրակի ԳԳՄ ՏՏ-ների վարչական շենքերի անվտանգության համակարգերի վերականգնում</t>
  </si>
  <si>
    <t>Կոտայքի ԳԳՄ և ՏՏ վարչական շենքերի անվտանգության համակարգերի վերականգնում</t>
  </si>
  <si>
    <t>«Գազպրոմ Արմենիա» ՓԲԸ վարչական համալիրի 5-րդ մասնաշենքի 3-րդ հարկի կապիտալ նորոգում</t>
  </si>
  <si>
    <r>
      <t>մ</t>
    </r>
    <r>
      <rPr>
        <vertAlign val="superscript"/>
        <sz val="10"/>
        <color theme="1"/>
        <rFont val="GHEA Grapalat"/>
        <family val="3"/>
      </rPr>
      <t>2</t>
    </r>
  </si>
  <si>
    <t>«Գազպրոմ Արմենիա» ՓԲԸ վարչական 2-րդ մասնաշենքի կապիտալ վերանորոգում</t>
  </si>
  <si>
    <t>«Գազպրոմ Արմենիա» ՓԲԸ Սյունիքի ԳԳՄ վարչական համալիրի պահեստային մասնաշենքերի կապիտալ նորոգում</t>
  </si>
  <si>
    <t>Վայոց Ձորի ԳԳՄ պահեստային տարածքի կապիտալ նորոգում</t>
  </si>
  <si>
    <t>Արմավիրի մարզում գտնվող «Գազպրոմ Արմենիա» ՓԲԸ արտադրական մասնաշենքի կապիտալ նորոգում</t>
  </si>
  <si>
    <t>«Գազպրոմ Արմենիա» ՓԲԸ նյութատեխնիկական ռեսուրսների բազայի կապիտալ նորոգում (I փուլ)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</si>
</sst>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\ _֏_-;\-* #,##0\ _֏_-;_-* &quot;-&quot;\ _֏_-;_-@_-"/>
    <numFmt numFmtId="43" formatCode="_-* #,##0.00\ _֏_-;\-* #,##0.00\ _֏_-;_-* &quot;-&quot;??\ _֏_-;_-@_-"/>
    <numFmt numFmtId="164" formatCode="_-* #,##0.00_р_._-;\-* #,##0.00_р_._-;_-* &quot;-&quot;??_р_._-;_-@_-"/>
    <numFmt numFmtId="165" formatCode="_-* #,##0.0\ _դ_ր_._-;\-* #,##0.0\ _դ_ր_._-;_-* &quot;-&quot;?\ _դ_ր_._-;_-@_-"/>
    <numFmt numFmtId="166" formatCode="#,##0.0"/>
    <numFmt numFmtId="167" formatCode="0.0"/>
    <numFmt numFmtId="168" formatCode="_-* #,##0\ _դ_ր_._-;\-* #,##0\ _դ_ր_._-;_-* &quot;-&quot;?\ _դ_ր_._-;_-@_-"/>
    <numFmt numFmtId="169" formatCode="_-* #,##0\ _֏_-;\-* #,##0\ _֏_-;_-* &quot;-&quot;??\ _֏_-;_-@_-"/>
    <numFmt numFmtId="170" formatCode="_-* #,##0.0\ _֏_-;\-* #,##0.0\ _֏_-;_-* &quot;-&quot;??\ _֏_-;_-@_-"/>
    <numFmt numFmtId="171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  <charset val="1"/>
    </font>
    <font>
      <sz val="10"/>
      <name val="Arial"/>
      <family val="2"/>
      <charset val="204"/>
    </font>
    <font>
      <sz val="10"/>
      <color theme="1"/>
      <name val="Sylfaen"/>
      <family val="1"/>
    </font>
    <font>
      <sz val="10"/>
      <name val="ArTarumianTimes"/>
      <family val="1"/>
    </font>
    <font>
      <sz val="10"/>
      <name val="Arial Armenian"/>
      <family val="2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  <font>
      <sz val="9"/>
      <color theme="1"/>
      <name val="Sylfaen"/>
      <family val="1"/>
    </font>
    <font>
      <sz val="9"/>
      <name val="Sylfaen"/>
      <family val="1"/>
    </font>
    <font>
      <sz val="10"/>
      <name val="Sylfaen"/>
      <family val="1"/>
    </font>
    <font>
      <vertAlign val="superscript"/>
      <sz val="9"/>
      <color theme="1"/>
      <name val="Sylfaen"/>
      <family val="1"/>
    </font>
    <font>
      <i/>
      <sz val="10"/>
      <color rgb="FFFF0000"/>
      <name val="Sylfaen"/>
      <family val="1"/>
    </font>
    <font>
      <b/>
      <sz val="10"/>
      <name val="Sylfaen"/>
      <family val="1"/>
    </font>
    <font>
      <vertAlign val="superscript"/>
      <sz val="10"/>
      <color theme="1"/>
      <name val="Sylfaen"/>
      <family val="1"/>
    </font>
    <font>
      <b/>
      <sz val="11"/>
      <name val="Sylfaen"/>
      <family val="1"/>
    </font>
    <font>
      <sz val="8"/>
      <color theme="1"/>
      <name val="Sylfaen"/>
      <family val="1"/>
    </font>
    <font>
      <b/>
      <sz val="12"/>
      <name val="Sylfaen"/>
      <family val="1"/>
    </font>
    <font>
      <sz val="14"/>
      <color theme="1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  <font>
      <b/>
      <sz val="9"/>
      <color theme="1"/>
      <name val="Sylfaen"/>
      <family val="1"/>
    </font>
    <font>
      <i/>
      <sz val="8"/>
      <color theme="1"/>
      <name val="Sylfaen"/>
      <family val="1"/>
    </font>
    <font>
      <sz val="10.5"/>
      <color theme="1"/>
      <name val="Sylfaen"/>
      <family val="1"/>
    </font>
    <font>
      <sz val="14"/>
      <name val="Sylfaen"/>
      <family val="1"/>
    </font>
    <font>
      <sz val="8"/>
      <name val="Sylfaen"/>
      <family val="1"/>
    </font>
    <font>
      <b/>
      <sz val="11"/>
      <color rgb="FFFF0000"/>
      <name val="Sylfaen"/>
      <family val="1"/>
    </font>
    <font>
      <sz val="10"/>
      <color theme="1"/>
      <name val="GHEA Grapalat"/>
      <family val="3"/>
    </font>
    <font>
      <vertAlign val="superscript"/>
      <sz val="10"/>
      <color theme="1"/>
      <name val="GHEA Grapalat"/>
      <family val="3"/>
    </font>
    <font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0" fontId="3" fillId="0" borderId="0"/>
    <xf numFmtId="0" fontId="6" fillId="0" borderId="0"/>
  </cellStyleXfs>
  <cellXfs count="182">
    <xf numFmtId="0" fontId="0" fillId="0" borderId="0" xfId="0"/>
    <xf numFmtId="167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7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 indent="4"/>
    </xf>
    <xf numFmtId="0" fontId="4" fillId="0" borderId="2" xfId="0" applyFont="1" applyFill="1" applyBorder="1" applyAlignment="1">
      <alignment horizontal="left" vertical="center" wrapText="1" indent="2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right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4" fillId="0" borderId="2" xfId="2" applyFont="1" applyFill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right" vertical="center" wrapText="1"/>
    </xf>
    <xf numFmtId="2" fontId="4" fillId="0" borderId="2" xfId="2" applyNumberFormat="1" applyFont="1" applyFill="1" applyBorder="1" applyAlignment="1">
      <alignment vertical="center"/>
    </xf>
    <xf numFmtId="49" fontId="7" fillId="0" borderId="2" xfId="2" applyNumberFormat="1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center" vertical="center"/>
    </xf>
    <xf numFmtId="1" fontId="8" fillId="0" borderId="2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  <xf numFmtId="41" fontId="4" fillId="0" borderId="2" xfId="1" applyNumberFormat="1" applyFont="1" applyFill="1" applyBorder="1" applyAlignment="1">
      <alignment horizontal="center" vertical="center"/>
    </xf>
    <xf numFmtId="165" fontId="9" fillId="0" borderId="2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 indent="2"/>
    </xf>
    <xf numFmtId="0" fontId="19" fillId="0" borderId="0" xfId="2" applyFont="1" applyAlignment="1">
      <alignment vertical="center"/>
    </xf>
    <xf numFmtId="1" fontId="20" fillId="0" borderId="0" xfId="2" applyNumberFormat="1" applyFont="1" applyAlignment="1">
      <alignment horizontal="center" vertical="center"/>
    </xf>
    <xf numFmtId="0" fontId="20" fillId="0" borderId="0" xfId="2" applyFont="1" applyAlignment="1">
      <alignment vertical="center" wrapText="1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2" fontId="20" fillId="0" borderId="0" xfId="2" applyNumberFormat="1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16" fillId="0" borderId="2" xfId="4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20" fillId="0" borderId="0" xfId="1" applyNumberFormat="1" applyFont="1" applyAlignment="1">
      <alignment vertical="center"/>
    </xf>
    <xf numFmtId="1" fontId="7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right" vertical="center"/>
    </xf>
    <xf numFmtId="168" fontId="20" fillId="0" borderId="2" xfId="1" applyNumberFormat="1" applyFont="1" applyFill="1" applyBorder="1" applyAlignment="1">
      <alignment horizontal="right" vertical="center" wrapText="1"/>
    </xf>
    <xf numFmtId="4" fontId="16" fillId="0" borderId="2" xfId="1" applyNumberFormat="1" applyFont="1" applyFill="1" applyBorder="1" applyAlignment="1">
      <alignment horizontal="right" vertical="center" wrapText="1"/>
    </xf>
    <xf numFmtId="49" fontId="20" fillId="0" borderId="0" xfId="1" applyNumberFormat="1" applyFont="1" applyFill="1" applyAlignment="1">
      <alignment vertical="center"/>
    </xf>
    <xf numFmtId="167" fontId="4" fillId="0" borderId="2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right" vertical="center"/>
    </xf>
    <xf numFmtId="168" fontId="4" fillId="0" borderId="2" xfId="1" applyNumberFormat="1" applyFont="1" applyFill="1" applyBorder="1" applyAlignment="1">
      <alignment horizontal="right" vertical="center" wrapText="1"/>
    </xf>
    <xf numFmtId="4" fontId="4" fillId="0" borderId="2" xfId="1" applyNumberFormat="1" applyFont="1" applyFill="1" applyBorder="1" applyAlignment="1">
      <alignment horizontal="right" vertical="center" wrapText="1"/>
    </xf>
    <xf numFmtId="4" fontId="11" fillId="0" borderId="2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4"/>
    </xf>
    <xf numFmtId="0" fontId="9" fillId="0" borderId="2" xfId="2" applyFont="1" applyFill="1" applyBorder="1" applyAlignment="1">
      <alignment horizontal="right" vertical="center"/>
    </xf>
    <xf numFmtId="168" fontId="9" fillId="0" borderId="2" xfId="1" applyNumberFormat="1" applyFont="1" applyFill="1" applyBorder="1" applyAlignment="1">
      <alignment horizontal="right"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" fontId="10" fillId="0" borderId="2" xfId="1" applyNumberFormat="1" applyFont="1" applyFill="1" applyBorder="1" applyAlignment="1">
      <alignment horizontal="right" vertical="center" wrapText="1"/>
    </xf>
    <xf numFmtId="49" fontId="4" fillId="0" borderId="0" xfId="1" applyNumberFormat="1" applyFont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1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168" fontId="7" fillId="2" borderId="2" xfId="2" applyNumberFormat="1" applyFont="1" applyFill="1" applyBorder="1" applyAlignment="1">
      <alignment horizontal="right" vertical="center" wrapText="1"/>
    </xf>
    <xf numFmtId="4" fontId="7" fillId="2" borderId="2" xfId="2" applyNumberFormat="1" applyFont="1" applyFill="1" applyBorder="1" applyAlignment="1">
      <alignment horizontal="right" vertical="center" wrapText="1"/>
    </xf>
    <xf numFmtId="166" fontId="20" fillId="0" borderId="0" xfId="2" applyNumberFormat="1" applyFont="1" applyAlignment="1">
      <alignment vertical="center"/>
    </xf>
    <xf numFmtId="1" fontId="20" fillId="0" borderId="0" xfId="2" applyNumberFormat="1" applyFont="1" applyFill="1" applyAlignment="1">
      <alignment horizontal="center" vertical="center"/>
    </xf>
    <xf numFmtId="0" fontId="20" fillId="0" borderId="0" xfId="2" applyFont="1" applyFill="1" applyAlignment="1">
      <alignment vertical="center"/>
    </xf>
    <xf numFmtId="166" fontId="20" fillId="0" borderId="0" xfId="2" applyNumberFormat="1" applyFont="1" applyFill="1" applyAlignment="1">
      <alignment vertical="center"/>
    </xf>
    <xf numFmtId="1" fontId="21" fillId="0" borderId="0" xfId="2" applyNumberFormat="1" applyFont="1" applyFill="1" applyAlignment="1">
      <alignment horizontal="center" vertical="center"/>
    </xf>
    <xf numFmtId="0" fontId="21" fillId="0" borderId="0" xfId="2" applyFont="1" applyFill="1" applyAlignment="1">
      <alignment horizontal="left" vertical="center"/>
    </xf>
    <xf numFmtId="0" fontId="19" fillId="0" borderId="0" xfId="2" applyFont="1" applyFill="1" applyAlignment="1">
      <alignment horizontal="center" vertical="center"/>
    </xf>
    <xf numFmtId="2" fontId="4" fillId="0" borderId="0" xfId="2" applyNumberFormat="1" applyFont="1" applyFill="1" applyAlignment="1">
      <alignment horizontal="center" vertical="center"/>
    </xf>
    <xf numFmtId="0" fontId="11" fillId="0" borderId="0" xfId="3" applyFont="1" applyFill="1" applyBorder="1" applyAlignment="1">
      <alignment horizontal="center" vertical="center" wrapText="1"/>
    </xf>
    <xf numFmtId="0" fontId="20" fillId="0" borderId="0" xfId="2" applyFont="1" applyFill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4" fontId="16" fillId="0" borderId="2" xfId="1" applyNumberFormat="1" applyFont="1" applyFill="1" applyBorder="1" applyAlignment="1">
      <alignment horizontal="right" vertical="center"/>
    </xf>
    <xf numFmtId="4" fontId="4" fillId="0" borderId="2" xfId="2" applyNumberFormat="1" applyFont="1" applyFill="1" applyBorder="1" applyAlignment="1">
      <alignment horizontal="right" vertical="center" wrapText="1"/>
    </xf>
    <xf numFmtId="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41" fontId="9" fillId="0" borderId="2" xfId="1" applyNumberFormat="1" applyFont="1" applyFill="1" applyBorder="1" applyAlignment="1">
      <alignment horizontal="center" vertical="center"/>
    </xf>
    <xf numFmtId="4" fontId="22" fillId="0" borderId="2" xfId="2" applyNumberFormat="1" applyFont="1" applyFill="1" applyBorder="1" applyAlignment="1">
      <alignment horizontal="right" vertical="center" wrapText="1"/>
    </xf>
    <xf numFmtId="4" fontId="9" fillId="0" borderId="2" xfId="1" applyNumberFormat="1" applyFont="1" applyFill="1" applyBorder="1" applyAlignment="1">
      <alignment horizontal="right" vertical="center"/>
    </xf>
    <xf numFmtId="166" fontId="9" fillId="0" borderId="2" xfId="2" applyNumberFormat="1" applyFont="1" applyFill="1" applyBorder="1" applyAlignment="1">
      <alignment horizontal="right" vertical="center" wrapText="1"/>
    </xf>
    <xf numFmtId="4" fontId="9" fillId="0" borderId="2" xfId="2" applyNumberFormat="1" applyFont="1" applyFill="1" applyBorder="1" applyAlignment="1">
      <alignment horizontal="right" vertical="center" wrapText="1"/>
    </xf>
    <xf numFmtId="0" fontId="23" fillId="0" borderId="0" xfId="2" applyFont="1" applyFill="1" applyAlignment="1">
      <alignment horizontal="center" vertical="center"/>
    </xf>
    <xf numFmtId="0" fontId="16" fillId="0" borderId="2" xfId="2" applyFont="1" applyFill="1" applyBorder="1" applyAlignment="1">
      <alignment horizontal="left" vertical="center" wrapText="1"/>
    </xf>
    <xf numFmtId="165" fontId="24" fillId="0" borderId="2" xfId="2" applyNumberFormat="1" applyFont="1" applyFill="1" applyBorder="1" applyAlignment="1">
      <alignment horizontal="center" vertical="center" wrapText="1"/>
    </xf>
    <xf numFmtId="4" fontId="7" fillId="0" borderId="2" xfId="2" applyNumberFormat="1" applyFont="1" applyFill="1" applyBorder="1" applyAlignment="1">
      <alignment horizontal="right" vertical="center" wrapText="1"/>
    </xf>
    <xf numFmtId="4" fontId="7" fillId="0" borderId="2" xfId="1" applyNumberFormat="1" applyFont="1" applyFill="1" applyBorder="1" applyAlignment="1">
      <alignment horizontal="right" vertical="center"/>
    </xf>
    <xf numFmtId="4" fontId="4" fillId="0" borderId="2" xfId="1" applyNumberFormat="1" applyFont="1" applyFill="1" applyBorder="1" applyAlignment="1">
      <alignment horizontal="center" vertical="center" wrapText="1"/>
    </xf>
    <xf numFmtId="3" fontId="9" fillId="0" borderId="2" xfId="1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right" vertical="center" wrapText="1"/>
    </xf>
    <xf numFmtId="3" fontId="20" fillId="0" borderId="2" xfId="1" applyNumberFormat="1" applyFont="1" applyFill="1" applyBorder="1" applyAlignment="1">
      <alignment horizontal="right" vertical="center" wrapText="1"/>
    </xf>
    <xf numFmtId="3" fontId="4" fillId="0" borderId="2" xfId="1" applyNumberFormat="1" applyFont="1" applyFill="1" applyBorder="1" applyAlignment="1">
      <alignment horizontal="right" vertical="center" wrapText="1"/>
    </xf>
    <xf numFmtId="0" fontId="20" fillId="0" borderId="2" xfId="2" applyFont="1" applyFill="1" applyBorder="1" applyAlignment="1">
      <alignment horizontal="center" vertical="center"/>
    </xf>
    <xf numFmtId="3" fontId="20" fillId="0" borderId="2" xfId="1" applyNumberFormat="1" applyFont="1" applyFill="1" applyBorder="1" applyAlignment="1">
      <alignment horizontal="center" vertical="center" wrapText="1"/>
    </xf>
    <xf numFmtId="2" fontId="20" fillId="0" borderId="0" xfId="2" applyNumberFormat="1" applyFont="1" applyFill="1" applyAlignment="1">
      <alignment horizontal="center" vertical="center"/>
    </xf>
    <xf numFmtId="166" fontId="20" fillId="0" borderId="0" xfId="2" applyNumberFormat="1" applyFont="1" applyFill="1" applyAlignment="1">
      <alignment horizontal="center" vertical="center"/>
    </xf>
    <xf numFmtId="0" fontId="19" fillId="0" borderId="0" xfId="2" applyFont="1" applyFill="1" applyBorder="1"/>
    <xf numFmtId="49" fontId="20" fillId="0" borderId="0" xfId="2" applyNumberFormat="1" applyFont="1" applyFill="1"/>
    <xf numFmtId="0" fontId="4" fillId="0" borderId="0" xfId="2" applyFont="1" applyFill="1" applyAlignment="1">
      <alignment horizontal="left" wrapText="1"/>
    </xf>
    <xf numFmtId="0" fontId="20" fillId="0" borderId="0" xfId="2" applyFont="1" applyFill="1" applyAlignment="1">
      <alignment horizontal="center"/>
    </xf>
    <xf numFmtId="0" fontId="20" fillId="0" borderId="0" xfId="2" applyFont="1" applyFill="1" applyBorder="1"/>
    <xf numFmtId="0" fontId="17" fillId="0" borderId="0" xfId="2" applyFont="1" applyFill="1" applyBorder="1"/>
    <xf numFmtId="1" fontId="7" fillId="0" borderId="2" xfId="1" applyNumberFormat="1" applyFont="1" applyFill="1" applyBorder="1" applyAlignment="1">
      <alignment horizontal="right" vertical="center" wrapText="1"/>
    </xf>
    <xf numFmtId="2" fontId="7" fillId="0" borderId="2" xfId="1" applyNumberFormat="1" applyFont="1" applyFill="1" applyBorder="1" applyAlignment="1">
      <alignment horizontal="right" vertical="center" wrapText="1"/>
    </xf>
    <xf numFmtId="167" fontId="4" fillId="3" borderId="2" xfId="2" applyNumberFormat="1" applyFont="1" applyFill="1" applyBorder="1" applyAlignment="1">
      <alignment horizontal="center" vertical="center"/>
    </xf>
    <xf numFmtId="1" fontId="4" fillId="0" borderId="2" xfId="2" applyNumberFormat="1" applyFont="1" applyFill="1" applyBorder="1" applyAlignment="1">
      <alignment vertical="center"/>
    </xf>
    <xf numFmtId="1" fontId="16" fillId="0" borderId="2" xfId="1" applyNumberFormat="1" applyFont="1" applyFill="1" applyBorder="1" applyAlignment="1">
      <alignment horizontal="right" vertical="center" wrapText="1"/>
    </xf>
    <xf numFmtId="0" fontId="23" fillId="0" borderId="0" xfId="2" applyFont="1" applyFill="1" applyBorder="1"/>
    <xf numFmtId="0" fontId="23" fillId="0" borderId="0" xfId="2" applyFont="1" applyFill="1" applyBorder="1" applyAlignment="1">
      <alignment vertical="center"/>
    </xf>
    <xf numFmtId="167" fontId="4" fillId="0" borderId="2" xfId="1" applyNumberFormat="1" applyFont="1" applyFill="1" applyBorder="1" applyAlignment="1">
      <alignment horizontal="right" vertical="center" wrapText="1"/>
    </xf>
    <xf numFmtId="43" fontId="8" fillId="0" borderId="2" xfId="2" applyNumberFormat="1" applyFont="1" applyFill="1" applyBorder="1" applyAlignment="1">
      <alignment horizontal="right" vertical="center" wrapText="1"/>
    </xf>
    <xf numFmtId="2" fontId="4" fillId="3" borderId="2" xfId="2" applyNumberFormat="1" applyFont="1" applyFill="1" applyBorder="1" applyAlignment="1">
      <alignment horizontal="center" vertical="center"/>
    </xf>
    <xf numFmtId="49" fontId="16" fillId="0" borderId="2" xfId="2" applyNumberFormat="1" applyFont="1" applyFill="1" applyBorder="1" applyAlignment="1">
      <alignment horizontal="center" vertical="center" wrapText="1"/>
    </xf>
    <xf numFmtId="169" fontId="7" fillId="0" borderId="2" xfId="2" applyNumberFormat="1" applyFont="1" applyFill="1" applyBorder="1" applyAlignment="1">
      <alignment horizontal="right" vertical="center" wrapText="1"/>
    </xf>
    <xf numFmtId="170" fontId="7" fillId="0" borderId="2" xfId="2" applyNumberFormat="1" applyFont="1" applyFill="1" applyBorder="1" applyAlignment="1">
      <alignment horizontal="right" vertical="center" wrapText="1"/>
    </xf>
    <xf numFmtId="170" fontId="7" fillId="0" borderId="2" xfId="1" applyNumberFormat="1" applyFont="1" applyFill="1" applyBorder="1" applyAlignment="1">
      <alignment horizontal="right" vertical="center" wrapText="1"/>
    </xf>
    <xf numFmtId="166" fontId="7" fillId="2" borderId="2" xfId="2" applyNumberFormat="1" applyFont="1" applyFill="1" applyBorder="1" applyAlignment="1">
      <alignment horizontal="right" vertical="center" wrapText="1"/>
    </xf>
    <xf numFmtId="2" fontId="7" fillId="2" borderId="2" xfId="2" applyNumberFormat="1" applyFont="1" applyFill="1" applyBorder="1" applyAlignment="1">
      <alignment horizontal="right"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/>
    </xf>
    <xf numFmtId="0" fontId="19" fillId="0" borderId="0" xfId="2" applyFont="1" applyFill="1"/>
    <xf numFmtId="0" fontId="16" fillId="0" borderId="0" xfId="5" applyFont="1" applyFill="1" applyBorder="1" applyAlignment="1">
      <alignment horizontal="center" vertical="top" wrapText="1"/>
    </xf>
    <xf numFmtId="0" fontId="20" fillId="0" borderId="0" xfId="2" applyFont="1" applyFill="1"/>
    <xf numFmtId="3" fontId="7" fillId="0" borderId="2" xfId="2" applyNumberFormat="1" applyFont="1" applyFill="1" applyBorder="1" applyAlignment="1">
      <alignment horizontal="center" vertical="center"/>
    </xf>
    <xf numFmtId="0" fontId="17" fillId="0" borderId="0" xfId="2" applyFont="1" applyFill="1"/>
    <xf numFmtId="0" fontId="7" fillId="0" borderId="2" xfId="2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71" fontId="20" fillId="0" borderId="0" xfId="2" applyNumberFormat="1" applyFont="1" applyFill="1" applyAlignment="1">
      <alignment horizontal="center" vertical="center"/>
    </xf>
    <xf numFmtId="2" fontId="20" fillId="0" borderId="0" xfId="2" applyNumberFormat="1" applyFont="1" applyFill="1"/>
    <xf numFmtId="167" fontId="20" fillId="0" borderId="0" xfId="2" applyNumberFormat="1" applyFont="1" applyFill="1"/>
    <xf numFmtId="166" fontId="20" fillId="0" borderId="0" xfId="2" applyNumberFormat="1" applyFont="1" applyFill="1"/>
    <xf numFmtId="4" fontId="20" fillId="0" borderId="0" xfId="2" applyNumberFormat="1" applyFont="1" applyFill="1"/>
    <xf numFmtId="0" fontId="25" fillId="0" borderId="0" xfId="4" applyFont="1" applyFill="1"/>
    <xf numFmtId="0" fontId="14" fillId="0" borderId="0" xfId="5" applyFont="1" applyFill="1" applyBorder="1" applyAlignment="1">
      <alignment horizontal="center" vertical="top" wrapText="1"/>
    </xf>
    <xf numFmtId="0" fontId="11" fillId="0" borderId="0" xfId="4" applyFont="1" applyFill="1"/>
    <xf numFmtId="0" fontId="11" fillId="0" borderId="0" xfId="4" applyFont="1" applyFill="1" applyAlignment="1">
      <alignment horizontal="center" vertical="center"/>
    </xf>
    <xf numFmtId="0" fontId="26" fillId="0" borderId="0" xfId="4" applyFont="1" applyFill="1"/>
    <xf numFmtId="0" fontId="7" fillId="0" borderId="0" xfId="2" applyFont="1" applyFill="1"/>
    <xf numFmtId="0" fontId="20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167" fontId="20" fillId="0" borderId="0" xfId="2" applyNumberFormat="1" applyFont="1" applyFill="1" applyBorder="1"/>
    <xf numFmtId="166" fontId="9" fillId="0" borderId="2" xfId="1" applyNumberFormat="1" applyFont="1" applyFill="1" applyBorder="1" applyAlignment="1">
      <alignment horizontal="right" vertical="center" wrapText="1"/>
    </xf>
    <xf numFmtId="4" fontId="20" fillId="0" borderId="0" xfId="2" applyNumberFormat="1" applyFont="1" applyAlignment="1">
      <alignment vertical="center"/>
    </xf>
    <xf numFmtId="4" fontId="20" fillId="0" borderId="0" xfId="2" applyNumberFormat="1" applyFont="1" applyFill="1" applyAlignment="1">
      <alignment horizontal="center" vertical="center"/>
    </xf>
    <xf numFmtId="43" fontId="20" fillId="0" borderId="0" xfId="2" applyNumberFormat="1" applyFont="1" applyFill="1" applyBorder="1"/>
    <xf numFmtId="4" fontId="16" fillId="0" borderId="2" xfId="2" applyNumberFormat="1" applyFont="1" applyFill="1" applyBorder="1" applyAlignment="1">
      <alignment horizontal="right" vertical="center" wrapText="1"/>
    </xf>
    <xf numFmtId="4" fontId="7" fillId="0" borderId="2" xfId="2" applyNumberFormat="1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horizontal="right"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9" fillId="0" borderId="2" xfId="2" applyNumberFormat="1" applyFont="1" applyFill="1" applyBorder="1" applyAlignment="1">
      <alignment vertical="center"/>
    </xf>
    <xf numFmtId="4" fontId="4" fillId="0" borderId="2" xfId="2" applyNumberFormat="1" applyFont="1" applyFill="1" applyBorder="1" applyAlignment="1">
      <alignment vertical="center"/>
    </xf>
    <xf numFmtId="4" fontId="10" fillId="0" borderId="2" xfId="2" applyNumberFormat="1" applyFont="1" applyFill="1" applyBorder="1" applyAlignment="1">
      <alignment vertical="center"/>
    </xf>
    <xf numFmtId="4" fontId="8" fillId="0" borderId="2" xfId="2" applyNumberFormat="1" applyFont="1" applyFill="1" applyBorder="1" applyAlignment="1">
      <alignment horizontal="right" vertical="center" wrapText="1"/>
    </xf>
    <xf numFmtId="4" fontId="16" fillId="0" borderId="2" xfId="2" applyNumberFormat="1" applyFont="1" applyFill="1" applyBorder="1" applyAlignment="1">
      <alignment horizontal="right" vertical="center"/>
    </xf>
    <xf numFmtId="4" fontId="27" fillId="0" borderId="2" xfId="2" applyNumberFormat="1" applyFont="1" applyFill="1" applyBorder="1" applyAlignment="1">
      <alignment horizontal="right" vertical="center" wrapText="1"/>
    </xf>
    <xf numFmtId="4" fontId="11" fillId="0" borderId="2" xfId="2" applyNumberFormat="1" applyFont="1" applyFill="1" applyBorder="1" applyAlignment="1">
      <alignment vertical="center"/>
    </xf>
    <xf numFmtId="0" fontId="28" fillId="0" borderId="2" xfId="0" applyFont="1" applyFill="1" applyBorder="1" applyAlignment="1">
      <alignment horizontal="left" vertical="center" wrapText="1" indent="2"/>
    </xf>
    <xf numFmtId="0" fontId="28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 indent="2"/>
    </xf>
    <xf numFmtId="0" fontId="7" fillId="0" borderId="2" xfId="2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right" vertical="center"/>
    </xf>
    <xf numFmtId="0" fontId="7" fillId="0" borderId="4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18" fillId="0" borderId="0" xfId="3" applyNumberFormat="1" applyFont="1" applyFill="1" applyBorder="1" applyAlignment="1">
      <alignment horizontal="center" vertical="center" wrapText="1"/>
    </xf>
    <xf numFmtId="2" fontId="7" fillId="0" borderId="2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right" vertical="center"/>
    </xf>
  </cellXfs>
  <cellStyles count="7">
    <cellStyle name="Comma" xfId="1" builtinId="3"/>
    <cellStyle name="Normal" xfId="0" builtinId="0"/>
    <cellStyle name="Normal 2" xfId="2"/>
    <cellStyle name="Normal 3" xfId="4"/>
    <cellStyle name="Normal_Nerdrumain cragir (guiq 2004)" xfId="3"/>
    <cellStyle name="Normal_Nerdrumain cragir (guiq 2004) 2" xf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133350</xdr:rowOff>
    </xdr:from>
    <xdr:to>
      <xdr:col>12</xdr:col>
      <xdr:colOff>765084</xdr:colOff>
      <xdr:row>5</xdr:row>
      <xdr:rowOff>120926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81700" y="133350"/>
          <a:ext cx="3670209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№1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2021թ.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22-ի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№450Ա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66261</xdr:colOff>
      <xdr:row>0</xdr:row>
      <xdr:rowOff>0</xdr:rowOff>
    </xdr:from>
    <xdr:to>
      <xdr:col>12</xdr:col>
      <xdr:colOff>705036</xdr:colOff>
      <xdr:row>4</xdr:row>
      <xdr:rowOff>140804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60435" y="0"/>
          <a:ext cx="3115275" cy="90280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№2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2021թ.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22-ի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№450Ա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207065</xdr:colOff>
      <xdr:row>0</xdr:row>
      <xdr:rowOff>91108</xdr:rowOff>
    </xdr:from>
    <xdr:to>
      <xdr:col>12</xdr:col>
      <xdr:colOff>522818</xdr:colOff>
      <xdr:row>5</xdr:row>
      <xdr:rowOff>78684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64087" y="91108"/>
          <a:ext cx="3670209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№3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</a:t>
          </a: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2021թ.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22-ի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№450Ա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480392</xdr:colOff>
      <xdr:row>0</xdr:row>
      <xdr:rowOff>49696</xdr:rowOff>
    </xdr:from>
    <xdr:to>
      <xdr:col>12</xdr:col>
      <xdr:colOff>622210</xdr:colOff>
      <xdr:row>0</xdr:row>
      <xdr:rowOff>989772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797827" y="49696"/>
          <a:ext cx="3670209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№4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2021թ.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22-ի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№450Ա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66260</xdr:colOff>
      <xdr:row>0</xdr:row>
      <xdr:rowOff>33130</xdr:rowOff>
    </xdr:from>
    <xdr:to>
      <xdr:col>13</xdr:col>
      <xdr:colOff>0</xdr:colOff>
      <xdr:row>0</xdr:row>
      <xdr:rowOff>973206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888934" y="33130"/>
          <a:ext cx="3670209" cy="9400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</a:rPr>
            <a:t>Հավելված </a:t>
          </a:r>
          <a:r>
            <a:rPr lang="en-US" sz="1000" b="1" i="0" u="none" strike="noStrike">
              <a:solidFill>
                <a:srgbClr val="000000"/>
              </a:solidFill>
              <a:latin typeface="GHEA Grapalat" panose="02000506050000020003" pitchFamily="50" charset="0"/>
              <a:cs typeface="Times New Roman"/>
            </a:rPr>
            <a:t>№5</a:t>
          </a:r>
          <a:endParaRPr lang="en-US" sz="1000" b="0" i="0" u="none" strike="noStrike">
            <a:solidFill>
              <a:srgbClr val="000000"/>
            </a:solidFill>
            <a:latin typeface="GHEA Grapalat" panose="02000506050000020003" pitchFamily="50" charset="0"/>
          </a:endParaRP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 Հայաստանի Հանրապետության հանրային </a:t>
          </a:r>
        </a:p>
        <a:p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ծառայությունները կարգավորող հանձնաժողովի</a:t>
          </a:r>
          <a:r>
            <a:rPr lang="en-US" sz="1000" b="0" i="0" strike="noStrike" baseline="0">
              <a:solidFill>
                <a:srgbClr val="000000"/>
              </a:solidFill>
              <a:latin typeface="GHEA Grapalat" panose="02000506050000020003" pitchFamily="50" charset="0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GHEA Grapalat" panose="02000506050000020003" pitchFamily="50" charset="0"/>
            </a:rPr>
            <a:t>2021թ. </a:t>
          </a:r>
        </a:p>
        <a:p>
          <a:pPr algn="ctr" rtl="1">
            <a:defRPr sz="1000"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 դեկտեմբերի 22-ի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Times New Roman"/>
            </a:rPr>
            <a:t>№450Ա 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GHEA Grapalat" panose="02000506050000020003" pitchFamily="50" charset="0"/>
              <a:ea typeface="+mn-ea"/>
              <a:cs typeface="+mn-cs"/>
            </a:rPr>
            <a:t>որոշման</a:t>
          </a:r>
          <a:endParaRPr lang="en-US" sz="1200" b="0" i="0" strike="noStrike">
            <a:solidFill>
              <a:srgbClr val="000000"/>
            </a:solidFill>
            <a:latin typeface="GHEA Grapalat" panose="02000506050000020003" pitchFamily="50" charset="0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M66"/>
  <sheetViews>
    <sheetView tabSelected="1" view="pageBreakPreview" zoomScale="115" zoomScaleNormal="100" zoomScaleSheetLayoutView="115" workbookViewId="0">
      <selection activeCell="O14" sqref="O14"/>
    </sheetView>
  </sheetViews>
  <sheetFormatPr defaultRowHeight="15" x14ac:dyDescent="0.25"/>
  <cols>
    <col min="1" max="1" width="4.28515625" style="24" customWidth="1"/>
    <col min="2" max="2" width="39.42578125" style="27" customWidth="1"/>
    <col min="3" max="3" width="9" style="27" customWidth="1"/>
    <col min="4" max="4" width="8" style="27" customWidth="1"/>
    <col min="5" max="5" width="10.140625" style="27" customWidth="1"/>
    <col min="6" max="6" width="8" style="27" customWidth="1"/>
    <col min="7" max="7" width="8.7109375" style="27" customWidth="1"/>
    <col min="8" max="8" width="8.140625" style="27" customWidth="1"/>
    <col min="9" max="9" width="10.140625" style="27" customWidth="1"/>
    <col min="10" max="10" width="8" style="27" customWidth="1"/>
    <col min="11" max="11" width="11.7109375" style="27" bestFit="1" customWidth="1"/>
    <col min="12" max="12" width="7.7109375" style="27" customWidth="1"/>
    <col min="13" max="13" width="11.7109375" style="27" bestFit="1" customWidth="1"/>
    <col min="14" max="187" width="9.140625" style="27"/>
    <col min="188" max="188" width="5.5703125" style="27" customWidth="1"/>
    <col min="189" max="189" width="71.28515625" style="27" customWidth="1"/>
    <col min="190" max="191" width="7.28515625" style="27" customWidth="1"/>
    <col min="192" max="192" width="12.140625" style="27" customWidth="1"/>
    <col min="193" max="193" width="7.28515625" style="27" customWidth="1"/>
    <col min="194" max="194" width="12.140625" style="27" customWidth="1"/>
    <col min="195" max="195" width="7.28515625" style="27" customWidth="1"/>
    <col min="196" max="196" width="12.140625" style="27" customWidth="1"/>
    <col min="197" max="197" width="14" style="27" bestFit="1" customWidth="1"/>
    <col min="198" max="443" width="9.140625" style="27"/>
    <col min="444" max="444" width="5.5703125" style="27" customWidth="1"/>
    <col min="445" max="445" width="71.28515625" style="27" customWidth="1"/>
    <col min="446" max="447" width="7.28515625" style="27" customWidth="1"/>
    <col min="448" max="448" width="12.140625" style="27" customWidth="1"/>
    <col min="449" max="449" width="7.28515625" style="27" customWidth="1"/>
    <col min="450" max="450" width="12.140625" style="27" customWidth="1"/>
    <col min="451" max="451" width="7.28515625" style="27" customWidth="1"/>
    <col min="452" max="452" width="12.140625" style="27" customWidth="1"/>
    <col min="453" max="453" width="14" style="27" bestFit="1" customWidth="1"/>
    <col min="454" max="699" width="9.140625" style="27"/>
    <col min="700" max="700" width="5.5703125" style="27" customWidth="1"/>
    <col min="701" max="701" width="71.28515625" style="27" customWidth="1"/>
    <col min="702" max="703" width="7.28515625" style="27" customWidth="1"/>
    <col min="704" max="704" width="12.140625" style="27" customWidth="1"/>
    <col min="705" max="705" width="7.28515625" style="27" customWidth="1"/>
    <col min="706" max="706" width="12.140625" style="27" customWidth="1"/>
    <col min="707" max="707" width="7.28515625" style="27" customWidth="1"/>
    <col min="708" max="708" width="12.140625" style="27" customWidth="1"/>
    <col min="709" max="709" width="14" style="27" bestFit="1" customWidth="1"/>
    <col min="710" max="955" width="9.140625" style="27"/>
    <col min="956" max="956" width="5.5703125" style="27" customWidth="1"/>
    <col min="957" max="957" width="71.28515625" style="27" customWidth="1"/>
    <col min="958" max="959" width="7.28515625" style="27" customWidth="1"/>
    <col min="960" max="960" width="12.140625" style="27" customWidth="1"/>
    <col min="961" max="961" width="7.28515625" style="27" customWidth="1"/>
    <col min="962" max="962" width="12.140625" style="27" customWidth="1"/>
    <col min="963" max="963" width="7.28515625" style="27" customWidth="1"/>
    <col min="964" max="964" width="12.140625" style="27" customWidth="1"/>
    <col min="965" max="965" width="14" style="27" bestFit="1" customWidth="1"/>
    <col min="966" max="1211" width="9.140625" style="27"/>
    <col min="1212" max="1212" width="5.5703125" style="27" customWidth="1"/>
    <col min="1213" max="1213" width="71.28515625" style="27" customWidth="1"/>
    <col min="1214" max="1215" width="7.28515625" style="27" customWidth="1"/>
    <col min="1216" max="1216" width="12.140625" style="27" customWidth="1"/>
    <col min="1217" max="1217" width="7.28515625" style="27" customWidth="1"/>
    <col min="1218" max="1218" width="12.140625" style="27" customWidth="1"/>
    <col min="1219" max="1219" width="7.28515625" style="27" customWidth="1"/>
    <col min="1220" max="1220" width="12.140625" style="27" customWidth="1"/>
    <col min="1221" max="1221" width="14" style="27" bestFit="1" customWidth="1"/>
    <col min="1222" max="1467" width="9.140625" style="27"/>
    <col min="1468" max="1468" width="5.5703125" style="27" customWidth="1"/>
    <col min="1469" max="1469" width="71.28515625" style="27" customWidth="1"/>
    <col min="1470" max="1471" width="7.28515625" style="27" customWidth="1"/>
    <col min="1472" max="1472" width="12.140625" style="27" customWidth="1"/>
    <col min="1473" max="1473" width="7.28515625" style="27" customWidth="1"/>
    <col min="1474" max="1474" width="12.140625" style="27" customWidth="1"/>
    <col min="1475" max="1475" width="7.28515625" style="27" customWidth="1"/>
    <col min="1476" max="1476" width="12.140625" style="27" customWidth="1"/>
    <col min="1477" max="1477" width="14" style="27" bestFit="1" customWidth="1"/>
    <col min="1478" max="1723" width="9.140625" style="27"/>
    <col min="1724" max="1724" width="5.5703125" style="27" customWidth="1"/>
    <col min="1725" max="1725" width="71.28515625" style="27" customWidth="1"/>
    <col min="1726" max="1727" width="7.28515625" style="27" customWidth="1"/>
    <col min="1728" max="1728" width="12.140625" style="27" customWidth="1"/>
    <col min="1729" max="1729" width="7.28515625" style="27" customWidth="1"/>
    <col min="1730" max="1730" width="12.140625" style="27" customWidth="1"/>
    <col min="1731" max="1731" width="7.28515625" style="27" customWidth="1"/>
    <col min="1732" max="1732" width="12.140625" style="27" customWidth="1"/>
    <col min="1733" max="1733" width="14" style="27" bestFit="1" customWidth="1"/>
    <col min="1734" max="1979" width="9.140625" style="27"/>
    <col min="1980" max="1980" width="5.5703125" style="27" customWidth="1"/>
    <col min="1981" max="1981" width="71.28515625" style="27" customWidth="1"/>
    <col min="1982" max="1983" width="7.28515625" style="27" customWidth="1"/>
    <col min="1984" max="1984" width="12.140625" style="27" customWidth="1"/>
    <col min="1985" max="1985" width="7.28515625" style="27" customWidth="1"/>
    <col min="1986" max="1986" width="12.140625" style="27" customWidth="1"/>
    <col min="1987" max="1987" width="7.28515625" style="27" customWidth="1"/>
    <col min="1988" max="1988" width="12.140625" style="27" customWidth="1"/>
    <col min="1989" max="1989" width="14" style="27" bestFit="1" customWidth="1"/>
    <col min="1990" max="2235" width="9.140625" style="27"/>
    <col min="2236" max="2236" width="5.5703125" style="27" customWidth="1"/>
    <col min="2237" max="2237" width="71.28515625" style="27" customWidth="1"/>
    <col min="2238" max="2239" width="7.28515625" style="27" customWidth="1"/>
    <col min="2240" max="2240" width="12.140625" style="27" customWidth="1"/>
    <col min="2241" max="2241" width="7.28515625" style="27" customWidth="1"/>
    <col min="2242" max="2242" width="12.140625" style="27" customWidth="1"/>
    <col min="2243" max="2243" width="7.28515625" style="27" customWidth="1"/>
    <col min="2244" max="2244" width="12.140625" style="27" customWidth="1"/>
    <col min="2245" max="2245" width="14" style="27" bestFit="1" customWidth="1"/>
    <col min="2246" max="2491" width="9.140625" style="27"/>
    <col min="2492" max="2492" width="5.5703125" style="27" customWidth="1"/>
    <col min="2493" max="2493" width="71.28515625" style="27" customWidth="1"/>
    <col min="2494" max="2495" width="7.28515625" style="27" customWidth="1"/>
    <col min="2496" max="2496" width="12.140625" style="27" customWidth="1"/>
    <col min="2497" max="2497" width="7.28515625" style="27" customWidth="1"/>
    <col min="2498" max="2498" width="12.140625" style="27" customWidth="1"/>
    <col min="2499" max="2499" width="7.28515625" style="27" customWidth="1"/>
    <col min="2500" max="2500" width="12.140625" style="27" customWidth="1"/>
    <col min="2501" max="2501" width="14" style="27" bestFit="1" customWidth="1"/>
    <col min="2502" max="2747" width="9.140625" style="27"/>
    <col min="2748" max="2748" width="5.5703125" style="27" customWidth="1"/>
    <col min="2749" max="2749" width="71.28515625" style="27" customWidth="1"/>
    <col min="2750" max="2751" width="7.28515625" style="27" customWidth="1"/>
    <col min="2752" max="2752" width="12.140625" style="27" customWidth="1"/>
    <col min="2753" max="2753" width="7.28515625" style="27" customWidth="1"/>
    <col min="2754" max="2754" width="12.140625" style="27" customWidth="1"/>
    <col min="2755" max="2755" width="7.28515625" style="27" customWidth="1"/>
    <col min="2756" max="2756" width="12.140625" style="27" customWidth="1"/>
    <col min="2757" max="2757" width="14" style="27" bestFit="1" customWidth="1"/>
    <col min="2758" max="3003" width="9.140625" style="27"/>
    <col min="3004" max="3004" width="5.5703125" style="27" customWidth="1"/>
    <col min="3005" max="3005" width="71.28515625" style="27" customWidth="1"/>
    <col min="3006" max="3007" width="7.28515625" style="27" customWidth="1"/>
    <col min="3008" max="3008" width="12.140625" style="27" customWidth="1"/>
    <col min="3009" max="3009" width="7.28515625" style="27" customWidth="1"/>
    <col min="3010" max="3010" width="12.140625" style="27" customWidth="1"/>
    <col min="3011" max="3011" width="7.28515625" style="27" customWidth="1"/>
    <col min="3012" max="3012" width="12.140625" style="27" customWidth="1"/>
    <col min="3013" max="3013" width="14" style="27" bestFit="1" customWidth="1"/>
    <col min="3014" max="3259" width="9.140625" style="27"/>
    <col min="3260" max="3260" width="5.5703125" style="27" customWidth="1"/>
    <col min="3261" max="3261" width="71.28515625" style="27" customWidth="1"/>
    <col min="3262" max="3263" width="7.28515625" style="27" customWidth="1"/>
    <col min="3264" max="3264" width="12.140625" style="27" customWidth="1"/>
    <col min="3265" max="3265" width="7.28515625" style="27" customWidth="1"/>
    <col min="3266" max="3266" width="12.140625" style="27" customWidth="1"/>
    <col min="3267" max="3267" width="7.28515625" style="27" customWidth="1"/>
    <col min="3268" max="3268" width="12.140625" style="27" customWidth="1"/>
    <col min="3269" max="3269" width="14" style="27" bestFit="1" customWidth="1"/>
    <col min="3270" max="3515" width="9.140625" style="27"/>
    <col min="3516" max="3516" width="5.5703125" style="27" customWidth="1"/>
    <col min="3517" max="3517" width="71.28515625" style="27" customWidth="1"/>
    <col min="3518" max="3519" width="7.28515625" style="27" customWidth="1"/>
    <col min="3520" max="3520" width="12.140625" style="27" customWidth="1"/>
    <col min="3521" max="3521" width="7.28515625" style="27" customWidth="1"/>
    <col min="3522" max="3522" width="12.140625" style="27" customWidth="1"/>
    <col min="3523" max="3523" width="7.28515625" style="27" customWidth="1"/>
    <col min="3524" max="3524" width="12.140625" style="27" customWidth="1"/>
    <col min="3525" max="3525" width="14" style="27" bestFit="1" customWidth="1"/>
    <col min="3526" max="3771" width="9.140625" style="27"/>
    <col min="3772" max="3772" width="5.5703125" style="27" customWidth="1"/>
    <col min="3773" max="3773" width="71.28515625" style="27" customWidth="1"/>
    <col min="3774" max="3775" width="7.28515625" style="27" customWidth="1"/>
    <col min="3776" max="3776" width="12.140625" style="27" customWidth="1"/>
    <col min="3777" max="3777" width="7.28515625" style="27" customWidth="1"/>
    <col min="3778" max="3778" width="12.140625" style="27" customWidth="1"/>
    <col min="3779" max="3779" width="7.28515625" style="27" customWidth="1"/>
    <col min="3780" max="3780" width="12.140625" style="27" customWidth="1"/>
    <col min="3781" max="3781" width="14" style="27" bestFit="1" customWidth="1"/>
    <col min="3782" max="4027" width="9.140625" style="27"/>
    <col min="4028" max="4028" width="5.5703125" style="27" customWidth="1"/>
    <col min="4029" max="4029" width="71.28515625" style="27" customWidth="1"/>
    <col min="4030" max="4031" width="7.28515625" style="27" customWidth="1"/>
    <col min="4032" max="4032" width="12.140625" style="27" customWidth="1"/>
    <col min="4033" max="4033" width="7.28515625" style="27" customWidth="1"/>
    <col min="4034" max="4034" width="12.140625" style="27" customWidth="1"/>
    <col min="4035" max="4035" width="7.28515625" style="27" customWidth="1"/>
    <col min="4036" max="4036" width="12.140625" style="27" customWidth="1"/>
    <col min="4037" max="4037" width="14" style="27" bestFit="1" customWidth="1"/>
    <col min="4038" max="4283" width="9.140625" style="27"/>
    <col min="4284" max="4284" width="5.5703125" style="27" customWidth="1"/>
    <col min="4285" max="4285" width="71.28515625" style="27" customWidth="1"/>
    <col min="4286" max="4287" width="7.28515625" style="27" customWidth="1"/>
    <col min="4288" max="4288" width="12.140625" style="27" customWidth="1"/>
    <col min="4289" max="4289" width="7.28515625" style="27" customWidth="1"/>
    <col min="4290" max="4290" width="12.140625" style="27" customWidth="1"/>
    <col min="4291" max="4291" width="7.28515625" style="27" customWidth="1"/>
    <col min="4292" max="4292" width="12.140625" style="27" customWidth="1"/>
    <col min="4293" max="4293" width="14" style="27" bestFit="1" customWidth="1"/>
    <col min="4294" max="4539" width="9.140625" style="27"/>
    <col min="4540" max="4540" width="5.5703125" style="27" customWidth="1"/>
    <col min="4541" max="4541" width="71.28515625" style="27" customWidth="1"/>
    <col min="4542" max="4543" width="7.28515625" style="27" customWidth="1"/>
    <col min="4544" max="4544" width="12.140625" style="27" customWidth="1"/>
    <col min="4545" max="4545" width="7.28515625" style="27" customWidth="1"/>
    <col min="4546" max="4546" width="12.140625" style="27" customWidth="1"/>
    <col min="4547" max="4547" width="7.28515625" style="27" customWidth="1"/>
    <col min="4548" max="4548" width="12.140625" style="27" customWidth="1"/>
    <col min="4549" max="4549" width="14" style="27" bestFit="1" customWidth="1"/>
    <col min="4550" max="4795" width="9.140625" style="27"/>
    <col min="4796" max="4796" width="5.5703125" style="27" customWidth="1"/>
    <col min="4797" max="4797" width="71.28515625" style="27" customWidth="1"/>
    <col min="4798" max="4799" width="7.28515625" style="27" customWidth="1"/>
    <col min="4800" max="4800" width="12.140625" style="27" customWidth="1"/>
    <col min="4801" max="4801" width="7.28515625" style="27" customWidth="1"/>
    <col min="4802" max="4802" width="12.140625" style="27" customWidth="1"/>
    <col min="4803" max="4803" width="7.28515625" style="27" customWidth="1"/>
    <col min="4804" max="4804" width="12.140625" style="27" customWidth="1"/>
    <col min="4805" max="4805" width="14" style="27" bestFit="1" customWidth="1"/>
    <col min="4806" max="5051" width="9.140625" style="27"/>
    <col min="5052" max="5052" width="5.5703125" style="27" customWidth="1"/>
    <col min="5053" max="5053" width="71.28515625" style="27" customWidth="1"/>
    <col min="5054" max="5055" width="7.28515625" style="27" customWidth="1"/>
    <col min="5056" max="5056" width="12.140625" style="27" customWidth="1"/>
    <col min="5057" max="5057" width="7.28515625" style="27" customWidth="1"/>
    <col min="5058" max="5058" width="12.140625" style="27" customWidth="1"/>
    <col min="5059" max="5059" width="7.28515625" style="27" customWidth="1"/>
    <col min="5060" max="5060" width="12.140625" style="27" customWidth="1"/>
    <col min="5061" max="5061" width="14" style="27" bestFit="1" customWidth="1"/>
    <col min="5062" max="5307" width="9.140625" style="27"/>
    <col min="5308" max="5308" width="5.5703125" style="27" customWidth="1"/>
    <col min="5309" max="5309" width="71.28515625" style="27" customWidth="1"/>
    <col min="5310" max="5311" width="7.28515625" style="27" customWidth="1"/>
    <col min="5312" max="5312" width="12.140625" style="27" customWidth="1"/>
    <col min="5313" max="5313" width="7.28515625" style="27" customWidth="1"/>
    <col min="5314" max="5314" width="12.140625" style="27" customWidth="1"/>
    <col min="5315" max="5315" width="7.28515625" style="27" customWidth="1"/>
    <col min="5316" max="5316" width="12.140625" style="27" customWidth="1"/>
    <col min="5317" max="5317" width="14" style="27" bestFit="1" customWidth="1"/>
    <col min="5318" max="5563" width="9.140625" style="27"/>
    <col min="5564" max="5564" width="5.5703125" style="27" customWidth="1"/>
    <col min="5565" max="5565" width="71.28515625" style="27" customWidth="1"/>
    <col min="5566" max="5567" width="7.28515625" style="27" customWidth="1"/>
    <col min="5568" max="5568" width="12.140625" style="27" customWidth="1"/>
    <col min="5569" max="5569" width="7.28515625" style="27" customWidth="1"/>
    <col min="5570" max="5570" width="12.140625" style="27" customWidth="1"/>
    <col min="5571" max="5571" width="7.28515625" style="27" customWidth="1"/>
    <col min="5572" max="5572" width="12.140625" style="27" customWidth="1"/>
    <col min="5573" max="5573" width="14" style="27" bestFit="1" customWidth="1"/>
    <col min="5574" max="5819" width="9.140625" style="27"/>
    <col min="5820" max="5820" width="5.5703125" style="27" customWidth="1"/>
    <col min="5821" max="5821" width="71.28515625" style="27" customWidth="1"/>
    <col min="5822" max="5823" width="7.28515625" style="27" customWidth="1"/>
    <col min="5824" max="5824" width="12.140625" style="27" customWidth="1"/>
    <col min="5825" max="5825" width="7.28515625" style="27" customWidth="1"/>
    <col min="5826" max="5826" width="12.140625" style="27" customWidth="1"/>
    <col min="5827" max="5827" width="7.28515625" style="27" customWidth="1"/>
    <col min="5828" max="5828" width="12.140625" style="27" customWidth="1"/>
    <col min="5829" max="5829" width="14" style="27" bestFit="1" customWidth="1"/>
    <col min="5830" max="6075" width="9.140625" style="27"/>
    <col min="6076" max="6076" width="5.5703125" style="27" customWidth="1"/>
    <col min="6077" max="6077" width="71.28515625" style="27" customWidth="1"/>
    <col min="6078" max="6079" width="7.28515625" style="27" customWidth="1"/>
    <col min="6080" max="6080" width="12.140625" style="27" customWidth="1"/>
    <col min="6081" max="6081" width="7.28515625" style="27" customWidth="1"/>
    <col min="6082" max="6082" width="12.140625" style="27" customWidth="1"/>
    <col min="6083" max="6083" width="7.28515625" style="27" customWidth="1"/>
    <col min="6084" max="6084" width="12.140625" style="27" customWidth="1"/>
    <col min="6085" max="6085" width="14" style="27" bestFit="1" customWidth="1"/>
    <col min="6086" max="6331" width="9.140625" style="27"/>
    <col min="6332" max="6332" width="5.5703125" style="27" customWidth="1"/>
    <col min="6333" max="6333" width="71.28515625" style="27" customWidth="1"/>
    <col min="6334" max="6335" width="7.28515625" style="27" customWidth="1"/>
    <col min="6336" max="6336" width="12.140625" style="27" customWidth="1"/>
    <col min="6337" max="6337" width="7.28515625" style="27" customWidth="1"/>
    <col min="6338" max="6338" width="12.140625" style="27" customWidth="1"/>
    <col min="6339" max="6339" width="7.28515625" style="27" customWidth="1"/>
    <col min="6340" max="6340" width="12.140625" style="27" customWidth="1"/>
    <col min="6341" max="6341" width="14" style="27" bestFit="1" customWidth="1"/>
    <col min="6342" max="6587" width="9.140625" style="27"/>
    <col min="6588" max="6588" width="5.5703125" style="27" customWidth="1"/>
    <col min="6589" max="6589" width="71.28515625" style="27" customWidth="1"/>
    <col min="6590" max="6591" width="7.28515625" style="27" customWidth="1"/>
    <col min="6592" max="6592" width="12.140625" style="27" customWidth="1"/>
    <col min="6593" max="6593" width="7.28515625" style="27" customWidth="1"/>
    <col min="6594" max="6594" width="12.140625" style="27" customWidth="1"/>
    <col min="6595" max="6595" width="7.28515625" style="27" customWidth="1"/>
    <col min="6596" max="6596" width="12.140625" style="27" customWidth="1"/>
    <col min="6597" max="6597" width="14" style="27" bestFit="1" customWidth="1"/>
    <col min="6598" max="6843" width="9.140625" style="27"/>
    <col min="6844" max="6844" width="5.5703125" style="27" customWidth="1"/>
    <col min="6845" max="6845" width="71.28515625" style="27" customWidth="1"/>
    <col min="6846" max="6847" width="7.28515625" style="27" customWidth="1"/>
    <col min="6848" max="6848" width="12.140625" style="27" customWidth="1"/>
    <col min="6849" max="6849" width="7.28515625" style="27" customWidth="1"/>
    <col min="6850" max="6850" width="12.140625" style="27" customWidth="1"/>
    <col min="6851" max="6851" width="7.28515625" style="27" customWidth="1"/>
    <col min="6852" max="6852" width="12.140625" style="27" customWidth="1"/>
    <col min="6853" max="6853" width="14" style="27" bestFit="1" customWidth="1"/>
    <col min="6854" max="7099" width="9.140625" style="27"/>
    <col min="7100" max="7100" width="5.5703125" style="27" customWidth="1"/>
    <col min="7101" max="7101" width="71.28515625" style="27" customWidth="1"/>
    <col min="7102" max="7103" width="7.28515625" style="27" customWidth="1"/>
    <col min="7104" max="7104" width="12.140625" style="27" customWidth="1"/>
    <col min="7105" max="7105" width="7.28515625" style="27" customWidth="1"/>
    <col min="7106" max="7106" width="12.140625" style="27" customWidth="1"/>
    <col min="7107" max="7107" width="7.28515625" style="27" customWidth="1"/>
    <col min="7108" max="7108" width="12.140625" style="27" customWidth="1"/>
    <col min="7109" max="7109" width="14" style="27" bestFit="1" customWidth="1"/>
    <col min="7110" max="7355" width="9.140625" style="27"/>
    <col min="7356" max="7356" width="5.5703125" style="27" customWidth="1"/>
    <col min="7357" max="7357" width="71.28515625" style="27" customWidth="1"/>
    <col min="7358" max="7359" width="7.28515625" style="27" customWidth="1"/>
    <col min="7360" max="7360" width="12.140625" style="27" customWidth="1"/>
    <col min="7361" max="7361" width="7.28515625" style="27" customWidth="1"/>
    <col min="7362" max="7362" width="12.140625" style="27" customWidth="1"/>
    <col min="7363" max="7363" width="7.28515625" style="27" customWidth="1"/>
    <col min="7364" max="7364" width="12.140625" style="27" customWidth="1"/>
    <col min="7365" max="7365" width="14" style="27" bestFit="1" customWidth="1"/>
    <col min="7366" max="7611" width="9.140625" style="27"/>
    <col min="7612" max="7612" width="5.5703125" style="27" customWidth="1"/>
    <col min="7613" max="7613" width="71.28515625" style="27" customWidth="1"/>
    <col min="7614" max="7615" width="7.28515625" style="27" customWidth="1"/>
    <col min="7616" max="7616" width="12.140625" style="27" customWidth="1"/>
    <col min="7617" max="7617" width="7.28515625" style="27" customWidth="1"/>
    <col min="7618" max="7618" width="12.140625" style="27" customWidth="1"/>
    <col min="7619" max="7619" width="7.28515625" style="27" customWidth="1"/>
    <col min="7620" max="7620" width="12.140625" style="27" customWidth="1"/>
    <col min="7621" max="7621" width="14" style="27" bestFit="1" customWidth="1"/>
    <col min="7622" max="7867" width="9.140625" style="27"/>
    <col min="7868" max="7868" width="5.5703125" style="27" customWidth="1"/>
    <col min="7869" max="7869" width="71.28515625" style="27" customWidth="1"/>
    <col min="7870" max="7871" width="7.28515625" style="27" customWidth="1"/>
    <col min="7872" max="7872" width="12.140625" style="27" customWidth="1"/>
    <col min="7873" max="7873" width="7.28515625" style="27" customWidth="1"/>
    <col min="7874" max="7874" width="12.140625" style="27" customWidth="1"/>
    <col min="7875" max="7875" width="7.28515625" style="27" customWidth="1"/>
    <col min="7876" max="7876" width="12.140625" style="27" customWidth="1"/>
    <col min="7877" max="7877" width="14" style="27" bestFit="1" customWidth="1"/>
    <col min="7878" max="8123" width="9.140625" style="27"/>
    <col min="8124" max="8124" width="5.5703125" style="27" customWidth="1"/>
    <col min="8125" max="8125" width="71.28515625" style="27" customWidth="1"/>
    <col min="8126" max="8127" width="7.28515625" style="27" customWidth="1"/>
    <col min="8128" max="8128" width="12.140625" style="27" customWidth="1"/>
    <col min="8129" max="8129" width="7.28515625" style="27" customWidth="1"/>
    <col min="8130" max="8130" width="12.140625" style="27" customWidth="1"/>
    <col min="8131" max="8131" width="7.28515625" style="27" customWidth="1"/>
    <col min="8132" max="8132" width="12.140625" style="27" customWidth="1"/>
    <col min="8133" max="8133" width="14" style="27" bestFit="1" customWidth="1"/>
    <col min="8134" max="8379" width="9.140625" style="27"/>
    <col min="8380" max="8380" width="5.5703125" style="27" customWidth="1"/>
    <col min="8381" max="8381" width="71.28515625" style="27" customWidth="1"/>
    <col min="8382" max="8383" width="7.28515625" style="27" customWidth="1"/>
    <col min="8384" max="8384" width="12.140625" style="27" customWidth="1"/>
    <col min="8385" max="8385" width="7.28515625" style="27" customWidth="1"/>
    <col min="8386" max="8386" width="12.140625" style="27" customWidth="1"/>
    <col min="8387" max="8387" width="7.28515625" style="27" customWidth="1"/>
    <col min="8388" max="8388" width="12.140625" style="27" customWidth="1"/>
    <col min="8389" max="8389" width="14" style="27" bestFit="1" customWidth="1"/>
    <col min="8390" max="8635" width="9.140625" style="27"/>
    <col min="8636" max="8636" width="5.5703125" style="27" customWidth="1"/>
    <col min="8637" max="8637" width="71.28515625" style="27" customWidth="1"/>
    <col min="8638" max="8639" width="7.28515625" style="27" customWidth="1"/>
    <col min="8640" max="8640" width="12.140625" style="27" customWidth="1"/>
    <col min="8641" max="8641" width="7.28515625" style="27" customWidth="1"/>
    <col min="8642" max="8642" width="12.140625" style="27" customWidth="1"/>
    <col min="8643" max="8643" width="7.28515625" style="27" customWidth="1"/>
    <col min="8644" max="8644" width="12.140625" style="27" customWidth="1"/>
    <col min="8645" max="8645" width="14" style="27" bestFit="1" customWidth="1"/>
    <col min="8646" max="8891" width="9.140625" style="27"/>
    <col min="8892" max="8892" width="5.5703125" style="27" customWidth="1"/>
    <col min="8893" max="8893" width="71.28515625" style="27" customWidth="1"/>
    <col min="8894" max="8895" width="7.28515625" style="27" customWidth="1"/>
    <col min="8896" max="8896" width="12.140625" style="27" customWidth="1"/>
    <col min="8897" max="8897" width="7.28515625" style="27" customWidth="1"/>
    <col min="8898" max="8898" width="12.140625" style="27" customWidth="1"/>
    <col min="8899" max="8899" width="7.28515625" style="27" customWidth="1"/>
    <col min="8900" max="8900" width="12.140625" style="27" customWidth="1"/>
    <col min="8901" max="8901" width="14" style="27" bestFit="1" customWidth="1"/>
    <col min="8902" max="9147" width="9.140625" style="27"/>
    <col min="9148" max="9148" width="5.5703125" style="27" customWidth="1"/>
    <col min="9149" max="9149" width="71.28515625" style="27" customWidth="1"/>
    <col min="9150" max="9151" width="7.28515625" style="27" customWidth="1"/>
    <col min="9152" max="9152" width="12.140625" style="27" customWidth="1"/>
    <col min="9153" max="9153" width="7.28515625" style="27" customWidth="1"/>
    <col min="9154" max="9154" width="12.140625" style="27" customWidth="1"/>
    <col min="9155" max="9155" width="7.28515625" style="27" customWidth="1"/>
    <col min="9156" max="9156" width="12.140625" style="27" customWidth="1"/>
    <col min="9157" max="9157" width="14" style="27" bestFit="1" customWidth="1"/>
    <col min="9158" max="9403" width="9.140625" style="27"/>
    <col min="9404" max="9404" width="5.5703125" style="27" customWidth="1"/>
    <col min="9405" max="9405" width="71.28515625" style="27" customWidth="1"/>
    <col min="9406" max="9407" width="7.28515625" style="27" customWidth="1"/>
    <col min="9408" max="9408" width="12.140625" style="27" customWidth="1"/>
    <col min="9409" max="9409" width="7.28515625" style="27" customWidth="1"/>
    <col min="9410" max="9410" width="12.140625" style="27" customWidth="1"/>
    <col min="9411" max="9411" width="7.28515625" style="27" customWidth="1"/>
    <col min="9412" max="9412" width="12.140625" style="27" customWidth="1"/>
    <col min="9413" max="9413" width="14" style="27" bestFit="1" customWidth="1"/>
    <col min="9414" max="9659" width="9.140625" style="27"/>
    <col min="9660" max="9660" width="5.5703125" style="27" customWidth="1"/>
    <col min="9661" max="9661" width="71.28515625" style="27" customWidth="1"/>
    <col min="9662" max="9663" width="7.28515625" style="27" customWidth="1"/>
    <col min="9664" max="9664" width="12.140625" style="27" customWidth="1"/>
    <col min="9665" max="9665" width="7.28515625" style="27" customWidth="1"/>
    <col min="9666" max="9666" width="12.140625" style="27" customWidth="1"/>
    <col min="9667" max="9667" width="7.28515625" style="27" customWidth="1"/>
    <col min="9668" max="9668" width="12.140625" style="27" customWidth="1"/>
    <col min="9669" max="9669" width="14" style="27" bestFit="1" customWidth="1"/>
    <col min="9670" max="9915" width="9.140625" style="27"/>
    <col min="9916" max="9916" width="5.5703125" style="27" customWidth="1"/>
    <col min="9917" max="9917" width="71.28515625" style="27" customWidth="1"/>
    <col min="9918" max="9919" width="7.28515625" style="27" customWidth="1"/>
    <col min="9920" max="9920" width="12.140625" style="27" customWidth="1"/>
    <col min="9921" max="9921" width="7.28515625" style="27" customWidth="1"/>
    <col min="9922" max="9922" width="12.140625" style="27" customWidth="1"/>
    <col min="9923" max="9923" width="7.28515625" style="27" customWidth="1"/>
    <col min="9924" max="9924" width="12.140625" style="27" customWidth="1"/>
    <col min="9925" max="9925" width="14" style="27" bestFit="1" customWidth="1"/>
    <col min="9926" max="10171" width="9.140625" style="27"/>
    <col min="10172" max="10172" width="5.5703125" style="27" customWidth="1"/>
    <col min="10173" max="10173" width="71.28515625" style="27" customWidth="1"/>
    <col min="10174" max="10175" width="7.28515625" style="27" customWidth="1"/>
    <col min="10176" max="10176" width="12.140625" style="27" customWidth="1"/>
    <col min="10177" max="10177" width="7.28515625" style="27" customWidth="1"/>
    <col min="10178" max="10178" width="12.140625" style="27" customWidth="1"/>
    <col min="10179" max="10179" width="7.28515625" style="27" customWidth="1"/>
    <col min="10180" max="10180" width="12.140625" style="27" customWidth="1"/>
    <col min="10181" max="10181" width="14" style="27" bestFit="1" customWidth="1"/>
    <col min="10182" max="10427" width="9.140625" style="27"/>
    <col min="10428" max="10428" width="5.5703125" style="27" customWidth="1"/>
    <col min="10429" max="10429" width="71.28515625" style="27" customWidth="1"/>
    <col min="10430" max="10431" width="7.28515625" style="27" customWidth="1"/>
    <col min="10432" max="10432" width="12.140625" style="27" customWidth="1"/>
    <col min="10433" max="10433" width="7.28515625" style="27" customWidth="1"/>
    <col min="10434" max="10434" width="12.140625" style="27" customWidth="1"/>
    <col min="10435" max="10435" width="7.28515625" style="27" customWidth="1"/>
    <col min="10436" max="10436" width="12.140625" style="27" customWidth="1"/>
    <col min="10437" max="10437" width="14" style="27" bestFit="1" customWidth="1"/>
    <col min="10438" max="10683" width="9.140625" style="27"/>
    <col min="10684" max="10684" width="5.5703125" style="27" customWidth="1"/>
    <col min="10685" max="10685" width="71.28515625" style="27" customWidth="1"/>
    <col min="10686" max="10687" width="7.28515625" style="27" customWidth="1"/>
    <col min="10688" max="10688" width="12.140625" style="27" customWidth="1"/>
    <col min="10689" max="10689" width="7.28515625" style="27" customWidth="1"/>
    <col min="10690" max="10690" width="12.140625" style="27" customWidth="1"/>
    <col min="10691" max="10691" width="7.28515625" style="27" customWidth="1"/>
    <col min="10692" max="10692" width="12.140625" style="27" customWidth="1"/>
    <col min="10693" max="10693" width="14" style="27" bestFit="1" customWidth="1"/>
    <col min="10694" max="10939" width="9.140625" style="27"/>
    <col min="10940" max="10940" width="5.5703125" style="27" customWidth="1"/>
    <col min="10941" max="10941" width="71.28515625" style="27" customWidth="1"/>
    <col min="10942" max="10943" width="7.28515625" style="27" customWidth="1"/>
    <col min="10944" max="10944" width="12.140625" style="27" customWidth="1"/>
    <col min="10945" max="10945" width="7.28515625" style="27" customWidth="1"/>
    <col min="10946" max="10946" width="12.140625" style="27" customWidth="1"/>
    <col min="10947" max="10947" width="7.28515625" style="27" customWidth="1"/>
    <col min="10948" max="10948" width="12.140625" style="27" customWidth="1"/>
    <col min="10949" max="10949" width="14" style="27" bestFit="1" customWidth="1"/>
    <col min="10950" max="11195" width="9.140625" style="27"/>
    <col min="11196" max="11196" width="5.5703125" style="27" customWidth="1"/>
    <col min="11197" max="11197" width="71.28515625" style="27" customWidth="1"/>
    <col min="11198" max="11199" width="7.28515625" style="27" customWidth="1"/>
    <col min="11200" max="11200" width="12.140625" style="27" customWidth="1"/>
    <col min="11201" max="11201" width="7.28515625" style="27" customWidth="1"/>
    <col min="11202" max="11202" width="12.140625" style="27" customWidth="1"/>
    <col min="11203" max="11203" width="7.28515625" style="27" customWidth="1"/>
    <col min="11204" max="11204" width="12.140625" style="27" customWidth="1"/>
    <col min="11205" max="11205" width="14" style="27" bestFit="1" customWidth="1"/>
    <col min="11206" max="11451" width="9.140625" style="27"/>
    <col min="11452" max="11452" width="5.5703125" style="27" customWidth="1"/>
    <col min="11453" max="11453" width="71.28515625" style="27" customWidth="1"/>
    <col min="11454" max="11455" width="7.28515625" style="27" customWidth="1"/>
    <col min="11456" max="11456" width="12.140625" style="27" customWidth="1"/>
    <col min="11457" max="11457" width="7.28515625" style="27" customWidth="1"/>
    <col min="11458" max="11458" width="12.140625" style="27" customWidth="1"/>
    <col min="11459" max="11459" width="7.28515625" style="27" customWidth="1"/>
    <col min="11460" max="11460" width="12.140625" style="27" customWidth="1"/>
    <col min="11461" max="11461" width="14" style="27" bestFit="1" customWidth="1"/>
    <col min="11462" max="11707" width="9.140625" style="27"/>
    <col min="11708" max="11708" width="5.5703125" style="27" customWidth="1"/>
    <col min="11709" max="11709" width="71.28515625" style="27" customWidth="1"/>
    <col min="11710" max="11711" width="7.28515625" style="27" customWidth="1"/>
    <col min="11712" max="11712" width="12.140625" style="27" customWidth="1"/>
    <col min="11713" max="11713" width="7.28515625" style="27" customWidth="1"/>
    <col min="11714" max="11714" width="12.140625" style="27" customWidth="1"/>
    <col min="11715" max="11715" width="7.28515625" style="27" customWidth="1"/>
    <col min="11716" max="11716" width="12.140625" style="27" customWidth="1"/>
    <col min="11717" max="11717" width="14" style="27" bestFit="1" customWidth="1"/>
    <col min="11718" max="11963" width="9.140625" style="27"/>
    <col min="11964" max="11964" width="5.5703125" style="27" customWidth="1"/>
    <col min="11965" max="11965" width="71.28515625" style="27" customWidth="1"/>
    <col min="11966" max="11967" width="7.28515625" style="27" customWidth="1"/>
    <col min="11968" max="11968" width="12.140625" style="27" customWidth="1"/>
    <col min="11969" max="11969" width="7.28515625" style="27" customWidth="1"/>
    <col min="11970" max="11970" width="12.140625" style="27" customWidth="1"/>
    <col min="11971" max="11971" width="7.28515625" style="27" customWidth="1"/>
    <col min="11972" max="11972" width="12.140625" style="27" customWidth="1"/>
    <col min="11973" max="11973" width="14" style="27" bestFit="1" customWidth="1"/>
    <col min="11974" max="12219" width="9.140625" style="27"/>
    <col min="12220" max="12220" width="5.5703125" style="27" customWidth="1"/>
    <col min="12221" max="12221" width="71.28515625" style="27" customWidth="1"/>
    <col min="12222" max="12223" width="7.28515625" style="27" customWidth="1"/>
    <col min="12224" max="12224" width="12.140625" style="27" customWidth="1"/>
    <col min="12225" max="12225" width="7.28515625" style="27" customWidth="1"/>
    <col min="12226" max="12226" width="12.140625" style="27" customWidth="1"/>
    <col min="12227" max="12227" width="7.28515625" style="27" customWidth="1"/>
    <col min="12228" max="12228" width="12.140625" style="27" customWidth="1"/>
    <col min="12229" max="12229" width="14" style="27" bestFit="1" customWidth="1"/>
    <col min="12230" max="12475" width="9.140625" style="27"/>
    <col min="12476" max="12476" width="5.5703125" style="27" customWidth="1"/>
    <col min="12477" max="12477" width="71.28515625" style="27" customWidth="1"/>
    <col min="12478" max="12479" width="7.28515625" style="27" customWidth="1"/>
    <col min="12480" max="12480" width="12.140625" style="27" customWidth="1"/>
    <col min="12481" max="12481" width="7.28515625" style="27" customWidth="1"/>
    <col min="12482" max="12482" width="12.140625" style="27" customWidth="1"/>
    <col min="12483" max="12483" width="7.28515625" style="27" customWidth="1"/>
    <col min="12484" max="12484" width="12.140625" style="27" customWidth="1"/>
    <col min="12485" max="12485" width="14" style="27" bestFit="1" customWidth="1"/>
    <col min="12486" max="12731" width="9.140625" style="27"/>
    <col min="12732" max="12732" width="5.5703125" style="27" customWidth="1"/>
    <col min="12733" max="12733" width="71.28515625" style="27" customWidth="1"/>
    <col min="12734" max="12735" width="7.28515625" style="27" customWidth="1"/>
    <col min="12736" max="12736" width="12.140625" style="27" customWidth="1"/>
    <col min="12737" max="12737" width="7.28515625" style="27" customWidth="1"/>
    <col min="12738" max="12738" width="12.140625" style="27" customWidth="1"/>
    <col min="12739" max="12739" width="7.28515625" style="27" customWidth="1"/>
    <col min="12740" max="12740" width="12.140625" style="27" customWidth="1"/>
    <col min="12741" max="12741" width="14" style="27" bestFit="1" customWidth="1"/>
    <col min="12742" max="12987" width="9.140625" style="27"/>
    <col min="12988" max="12988" width="5.5703125" style="27" customWidth="1"/>
    <col min="12989" max="12989" width="71.28515625" style="27" customWidth="1"/>
    <col min="12990" max="12991" width="7.28515625" style="27" customWidth="1"/>
    <col min="12992" max="12992" width="12.140625" style="27" customWidth="1"/>
    <col min="12993" max="12993" width="7.28515625" style="27" customWidth="1"/>
    <col min="12994" max="12994" width="12.140625" style="27" customWidth="1"/>
    <col min="12995" max="12995" width="7.28515625" style="27" customWidth="1"/>
    <col min="12996" max="12996" width="12.140625" style="27" customWidth="1"/>
    <col min="12997" max="12997" width="14" style="27" bestFit="1" customWidth="1"/>
    <col min="12998" max="13243" width="9.140625" style="27"/>
    <col min="13244" max="13244" width="5.5703125" style="27" customWidth="1"/>
    <col min="13245" max="13245" width="71.28515625" style="27" customWidth="1"/>
    <col min="13246" max="13247" width="7.28515625" style="27" customWidth="1"/>
    <col min="13248" max="13248" width="12.140625" style="27" customWidth="1"/>
    <col min="13249" max="13249" width="7.28515625" style="27" customWidth="1"/>
    <col min="13250" max="13250" width="12.140625" style="27" customWidth="1"/>
    <col min="13251" max="13251" width="7.28515625" style="27" customWidth="1"/>
    <col min="13252" max="13252" width="12.140625" style="27" customWidth="1"/>
    <col min="13253" max="13253" width="14" style="27" bestFit="1" customWidth="1"/>
    <col min="13254" max="13499" width="9.140625" style="27"/>
    <col min="13500" max="13500" width="5.5703125" style="27" customWidth="1"/>
    <col min="13501" max="13501" width="71.28515625" style="27" customWidth="1"/>
    <col min="13502" max="13503" width="7.28515625" style="27" customWidth="1"/>
    <col min="13504" max="13504" width="12.140625" style="27" customWidth="1"/>
    <col min="13505" max="13505" width="7.28515625" style="27" customWidth="1"/>
    <col min="13506" max="13506" width="12.140625" style="27" customWidth="1"/>
    <col min="13507" max="13507" width="7.28515625" style="27" customWidth="1"/>
    <col min="13508" max="13508" width="12.140625" style="27" customWidth="1"/>
    <col min="13509" max="13509" width="14" style="27" bestFit="1" customWidth="1"/>
    <col min="13510" max="13755" width="9.140625" style="27"/>
    <col min="13756" max="13756" width="5.5703125" style="27" customWidth="1"/>
    <col min="13757" max="13757" width="71.28515625" style="27" customWidth="1"/>
    <col min="13758" max="13759" width="7.28515625" style="27" customWidth="1"/>
    <col min="13760" max="13760" width="12.140625" style="27" customWidth="1"/>
    <col min="13761" max="13761" width="7.28515625" style="27" customWidth="1"/>
    <col min="13762" max="13762" width="12.140625" style="27" customWidth="1"/>
    <col min="13763" max="13763" width="7.28515625" style="27" customWidth="1"/>
    <col min="13764" max="13764" width="12.140625" style="27" customWidth="1"/>
    <col min="13765" max="13765" width="14" style="27" bestFit="1" customWidth="1"/>
    <col min="13766" max="14011" width="9.140625" style="27"/>
    <col min="14012" max="14012" width="5.5703125" style="27" customWidth="1"/>
    <col min="14013" max="14013" width="71.28515625" style="27" customWidth="1"/>
    <col min="14014" max="14015" width="7.28515625" style="27" customWidth="1"/>
    <col min="14016" max="14016" width="12.140625" style="27" customWidth="1"/>
    <col min="14017" max="14017" width="7.28515625" style="27" customWidth="1"/>
    <col min="14018" max="14018" width="12.140625" style="27" customWidth="1"/>
    <col min="14019" max="14019" width="7.28515625" style="27" customWidth="1"/>
    <col min="14020" max="14020" width="12.140625" style="27" customWidth="1"/>
    <col min="14021" max="14021" width="14" style="27" bestFit="1" customWidth="1"/>
    <col min="14022" max="14267" width="9.140625" style="27"/>
    <col min="14268" max="14268" width="5.5703125" style="27" customWidth="1"/>
    <col min="14269" max="14269" width="71.28515625" style="27" customWidth="1"/>
    <col min="14270" max="14271" width="7.28515625" style="27" customWidth="1"/>
    <col min="14272" max="14272" width="12.140625" style="27" customWidth="1"/>
    <col min="14273" max="14273" width="7.28515625" style="27" customWidth="1"/>
    <col min="14274" max="14274" width="12.140625" style="27" customWidth="1"/>
    <col min="14275" max="14275" width="7.28515625" style="27" customWidth="1"/>
    <col min="14276" max="14276" width="12.140625" style="27" customWidth="1"/>
    <col min="14277" max="14277" width="14" style="27" bestFit="1" customWidth="1"/>
    <col min="14278" max="14523" width="9.140625" style="27"/>
    <col min="14524" max="14524" width="5.5703125" style="27" customWidth="1"/>
    <col min="14525" max="14525" width="71.28515625" style="27" customWidth="1"/>
    <col min="14526" max="14527" width="7.28515625" style="27" customWidth="1"/>
    <col min="14528" max="14528" width="12.140625" style="27" customWidth="1"/>
    <col min="14529" max="14529" width="7.28515625" style="27" customWidth="1"/>
    <col min="14530" max="14530" width="12.140625" style="27" customWidth="1"/>
    <col min="14531" max="14531" width="7.28515625" style="27" customWidth="1"/>
    <col min="14532" max="14532" width="12.140625" style="27" customWidth="1"/>
    <col min="14533" max="14533" width="14" style="27" bestFit="1" customWidth="1"/>
    <col min="14534" max="14779" width="9.140625" style="27"/>
    <col min="14780" max="14780" width="5.5703125" style="27" customWidth="1"/>
    <col min="14781" max="14781" width="71.28515625" style="27" customWidth="1"/>
    <col min="14782" max="14783" width="7.28515625" style="27" customWidth="1"/>
    <col min="14784" max="14784" width="12.140625" style="27" customWidth="1"/>
    <col min="14785" max="14785" width="7.28515625" style="27" customWidth="1"/>
    <col min="14786" max="14786" width="12.140625" style="27" customWidth="1"/>
    <col min="14787" max="14787" width="7.28515625" style="27" customWidth="1"/>
    <col min="14788" max="14788" width="12.140625" style="27" customWidth="1"/>
    <col min="14789" max="14789" width="14" style="27" bestFit="1" customWidth="1"/>
    <col min="14790" max="15035" width="9.140625" style="27"/>
    <col min="15036" max="15036" width="5.5703125" style="27" customWidth="1"/>
    <col min="15037" max="15037" width="71.28515625" style="27" customWidth="1"/>
    <col min="15038" max="15039" width="7.28515625" style="27" customWidth="1"/>
    <col min="15040" max="15040" width="12.140625" style="27" customWidth="1"/>
    <col min="15041" max="15041" width="7.28515625" style="27" customWidth="1"/>
    <col min="15042" max="15042" width="12.140625" style="27" customWidth="1"/>
    <col min="15043" max="15043" width="7.28515625" style="27" customWidth="1"/>
    <col min="15044" max="15044" width="12.140625" style="27" customWidth="1"/>
    <col min="15045" max="15045" width="14" style="27" bestFit="1" customWidth="1"/>
    <col min="15046" max="15291" width="9.140625" style="27"/>
    <col min="15292" max="15292" width="5.5703125" style="27" customWidth="1"/>
    <col min="15293" max="15293" width="71.28515625" style="27" customWidth="1"/>
    <col min="15294" max="15295" width="7.28515625" style="27" customWidth="1"/>
    <col min="15296" max="15296" width="12.140625" style="27" customWidth="1"/>
    <col min="15297" max="15297" width="7.28515625" style="27" customWidth="1"/>
    <col min="15298" max="15298" width="12.140625" style="27" customWidth="1"/>
    <col min="15299" max="15299" width="7.28515625" style="27" customWidth="1"/>
    <col min="15300" max="15300" width="12.140625" style="27" customWidth="1"/>
    <col min="15301" max="15301" width="14" style="27" bestFit="1" customWidth="1"/>
    <col min="15302" max="15547" width="9.140625" style="27"/>
    <col min="15548" max="15548" width="5.5703125" style="27" customWidth="1"/>
    <col min="15549" max="15549" width="71.28515625" style="27" customWidth="1"/>
    <col min="15550" max="15551" width="7.28515625" style="27" customWidth="1"/>
    <col min="15552" max="15552" width="12.140625" style="27" customWidth="1"/>
    <col min="15553" max="15553" width="7.28515625" style="27" customWidth="1"/>
    <col min="15554" max="15554" width="12.140625" style="27" customWidth="1"/>
    <col min="15555" max="15555" width="7.28515625" style="27" customWidth="1"/>
    <col min="15556" max="15556" width="12.140625" style="27" customWidth="1"/>
    <col min="15557" max="15557" width="14" style="27" bestFit="1" customWidth="1"/>
    <col min="15558" max="15803" width="9.140625" style="27"/>
    <col min="15804" max="15804" width="5.5703125" style="27" customWidth="1"/>
    <col min="15805" max="15805" width="71.28515625" style="27" customWidth="1"/>
    <col min="15806" max="15807" width="7.28515625" style="27" customWidth="1"/>
    <col min="15808" max="15808" width="12.140625" style="27" customWidth="1"/>
    <col min="15809" max="15809" width="7.28515625" style="27" customWidth="1"/>
    <col min="15810" max="15810" width="12.140625" style="27" customWidth="1"/>
    <col min="15811" max="15811" width="7.28515625" style="27" customWidth="1"/>
    <col min="15812" max="15812" width="12.140625" style="27" customWidth="1"/>
    <col min="15813" max="15813" width="14" style="27" bestFit="1" customWidth="1"/>
    <col min="15814" max="16059" width="9.140625" style="27"/>
    <col min="16060" max="16060" width="5.5703125" style="27" customWidth="1"/>
    <col min="16061" max="16061" width="71.28515625" style="27" customWidth="1"/>
    <col min="16062" max="16063" width="7.28515625" style="27" customWidth="1"/>
    <col min="16064" max="16064" width="12.140625" style="27" customWidth="1"/>
    <col min="16065" max="16065" width="7.28515625" style="27" customWidth="1"/>
    <col min="16066" max="16066" width="12.140625" style="27" customWidth="1"/>
    <col min="16067" max="16067" width="7.28515625" style="27" customWidth="1"/>
    <col min="16068" max="16068" width="12.140625" style="27" customWidth="1"/>
    <col min="16069" max="16069" width="14" style="27" bestFit="1" customWidth="1"/>
    <col min="16070" max="16384" width="9.140625" style="27"/>
  </cols>
  <sheetData>
    <row r="8" spans="1:13" s="23" customFormat="1" ht="47.25" customHeight="1" x14ac:dyDescent="0.25">
      <c r="A8" s="166" t="s">
        <v>174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</row>
    <row r="9" spans="1:13" x14ac:dyDescent="0.25">
      <c r="B9" s="25"/>
      <c r="C9" s="26"/>
      <c r="K9" s="171" t="s">
        <v>0</v>
      </c>
      <c r="L9" s="171"/>
      <c r="M9" s="171"/>
    </row>
    <row r="10" spans="1:13" s="26" customFormat="1" ht="20.25" customHeight="1" x14ac:dyDescent="0.25">
      <c r="A10" s="167" t="s">
        <v>1</v>
      </c>
      <c r="B10" s="165" t="s">
        <v>2</v>
      </c>
      <c r="C10" s="168" t="s">
        <v>3</v>
      </c>
      <c r="D10" s="165" t="s">
        <v>20</v>
      </c>
      <c r="E10" s="165"/>
      <c r="F10" s="165"/>
      <c r="G10" s="165"/>
      <c r="H10" s="165"/>
      <c r="I10" s="165"/>
      <c r="J10" s="165"/>
      <c r="K10" s="165"/>
      <c r="L10" s="165"/>
      <c r="M10" s="165"/>
    </row>
    <row r="11" spans="1:13" ht="16.5" customHeight="1" x14ac:dyDescent="0.25">
      <c r="A11" s="167"/>
      <c r="B11" s="165"/>
      <c r="C11" s="168"/>
      <c r="D11" s="169" t="s">
        <v>46</v>
      </c>
      <c r="E11" s="170"/>
      <c r="F11" s="169" t="s">
        <v>47</v>
      </c>
      <c r="G11" s="170"/>
      <c r="H11" s="169" t="s">
        <v>48</v>
      </c>
      <c r="I11" s="170"/>
      <c r="J11" s="169" t="s">
        <v>49</v>
      </c>
      <c r="K11" s="170"/>
      <c r="L11" s="168" t="s">
        <v>223</v>
      </c>
      <c r="M11" s="168"/>
    </row>
    <row r="12" spans="1:13" ht="17.25" customHeight="1" x14ac:dyDescent="0.25">
      <c r="A12" s="167"/>
      <c r="B12" s="165"/>
      <c r="C12" s="168"/>
      <c r="D12" s="29" t="s">
        <v>4</v>
      </c>
      <c r="E12" s="30" t="s">
        <v>5</v>
      </c>
      <c r="F12" s="31" t="s">
        <v>4</v>
      </c>
      <c r="G12" s="32" t="s">
        <v>5</v>
      </c>
      <c r="H12" s="31" t="s">
        <v>4</v>
      </c>
      <c r="I12" s="32" t="s">
        <v>5</v>
      </c>
      <c r="J12" s="31" t="s">
        <v>4</v>
      </c>
      <c r="K12" s="32" t="s">
        <v>5</v>
      </c>
      <c r="L12" s="31" t="s">
        <v>4</v>
      </c>
      <c r="M12" s="32" t="s">
        <v>5</v>
      </c>
    </row>
    <row r="13" spans="1:13" s="36" customFormat="1" ht="15.75" customHeight="1" x14ac:dyDescent="0.25">
      <c r="A13" s="33">
        <v>1</v>
      </c>
      <c r="B13" s="34">
        <v>2</v>
      </c>
      <c r="C13" s="35">
        <v>3</v>
      </c>
      <c r="D13" s="34" t="s">
        <v>13</v>
      </c>
      <c r="E13" s="35" t="s">
        <v>39</v>
      </c>
      <c r="F13" s="34" t="s">
        <v>40</v>
      </c>
      <c r="G13" s="35" t="s">
        <v>41</v>
      </c>
      <c r="H13" s="34" t="s">
        <v>35</v>
      </c>
      <c r="I13" s="35" t="s">
        <v>36</v>
      </c>
      <c r="J13" s="34" t="s">
        <v>42</v>
      </c>
      <c r="K13" s="35" t="s">
        <v>43</v>
      </c>
      <c r="L13" s="34" t="s">
        <v>38</v>
      </c>
      <c r="M13" s="35" t="s">
        <v>44</v>
      </c>
    </row>
    <row r="14" spans="1:13" s="36" customFormat="1" ht="20.100000000000001" customHeight="1" x14ac:dyDescent="0.25">
      <c r="A14" s="37">
        <v>1</v>
      </c>
      <c r="B14" s="38" t="s">
        <v>9</v>
      </c>
      <c r="C14" s="39"/>
      <c r="D14" s="40"/>
      <c r="E14" s="41">
        <v>0</v>
      </c>
      <c r="F14" s="40"/>
      <c r="G14" s="41">
        <v>0</v>
      </c>
      <c r="H14" s="40"/>
      <c r="I14" s="41">
        <v>443.5020537311367</v>
      </c>
      <c r="J14" s="40"/>
      <c r="K14" s="41">
        <v>18698.239999999998</v>
      </c>
      <c r="L14" s="40"/>
      <c r="M14" s="41">
        <v>12327.949999999999</v>
      </c>
    </row>
    <row r="15" spans="1:13" s="42" customFormat="1" ht="20.100000000000001" customHeight="1" x14ac:dyDescent="0.25">
      <c r="A15" s="37">
        <v>2</v>
      </c>
      <c r="B15" s="38" t="s">
        <v>52</v>
      </c>
      <c r="C15" s="39"/>
      <c r="D15" s="40"/>
      <c r="E15" s="41">
        <v>132.75</v>
      </c>
      <c r="F15" s="40"/>
      <c r="G15" s="41">
        <v>0</v>
      </c>
      <c r="H15" s="40"/>
      <c r="I15" s="41">
        <v>0</v>
      </c>
      <c r="J15" s="40"/>
      <c r="K15" s="41">
        <v>0</v>
      </c>
      <c r="L15" s="40"/>
      <c r="M15" s="41">
        <v>0</v>
      </c>
    </row>
    <row r="16" spans="1:13" s="36" customFormat="1" ht="20.100000000000001" customHeight="1" x14ac:dyDescent="0.25">
      <c r="A16" s="43">
        <v>2.1</v>
      </c>
      <c r="B16" s="5" t="s">
        <v>50</v>
      </c>
      <c r="C16" s="44"/>
      <c r="D16" s="45"/>
      <c r="E16" s="46">
        <v>132.75</v>
      </c>
      <c r="F16" s="45"/>
      <c r="G16" s="47">
        <v>0</v>
      </c>
      <c r="H16" s="45"/>
      <c r="I16" s="47">
        <v>0</v>
      </c>
      <c r="J16" s="45"/>
      <c r="K16" s="47">
        <v>0</v>
      </c>
      <c r="L16" s="45"/>
      <c r="M16" s="47">
        <v>0</v>
      </c>
    </row>
    <row r="17" spans="1:13" s="36" customFormat="1" ht="41.25" customHeight="1" x14ac:dyDescent="0.25">
      <c r="A17" s="37">
        <v>3</v>
      </c>
      <c r="B17" s="38" t="s">
        <v>70</v>
      </c>
      <c r="C17" s="39"/>
      <c r="D17" s="40"/>
      <c r="E17" s="41">
        <f>E18+E33</f>
        <v>945.60712652398422</v>
      </c>
      <c r="F17" s="41"/>
      <c r="G17" s="41">
        <f t="shared" ref="G17:M17" si="0">G18+G33</f>
        <v>698.42697294409572</v>
      </c>
      <c r="H17" s="41"/>
      <c r="I17" s="41">
        <f t="shared" si="0"/>
        <v>973.8973202697839</v>
      </c>
      <c r="J17" s="41"/>
      <c r="K17" s="41">
        <f t="shared" si="0"/>
        <v>895.42638099158921</v>
      </c>
      <c r="L17" s="41"/>
      <c r="M17" s="41">
        <f t="shared" si="0"/>
        <v>867.90241468383624</v>
      </c>
    </row>
    <row r="18" spans="1:13" s="36" customFormat="1" ht="34.5" customHeight="1" x14ac:dyDescent="0.25">
      <c r="A18" s="43">
        <v>3.1</v>
      </c>
      <c r="B18" s="5" t="s">
        <v>51</v>
      </c>
      <c r="C18" s="44"/>
      <c r="D18" s="45"/>
      <c r="E18" s="46">
        <f>SUM(E19:E32)</f>
        <v>373.11158040574571</v>
      </c>
      <c r="F18" s="46"/>
      <c r="G18" s="46">
        <f t="shared" ref="G18:M18" si="1">SUM(G19:G32)</f>
        <v>262.3723</v>
      </c>
      <c r="H18" s="46"/>
      <c r="I18" s="46">
        <f t="shared" si="1"/>
        <v>465.3037073878628</v>
      </c>
      <c r="J18" s="46"/>
      <c r="K18" s="46">
        <f t="shared" si="1"/>
        <v>405.42170804749344</v>
      </c>
      <c r="L18" s="46"/>
      <c r="M18" s="46">
        <f t="shared" si="1"/>
        <v>360.77580180191524</v>
      </c>
    </row>
    <row r="19" spans="1:13" s="53" customFormat="1" ht="18" customHeight="1" x14ac:dyDescent="0.25">
      <c r="A19" s="3" t="s">
        <v>25</v>
      </c>
      <c r="B19" s="48" t="s">
        <v>101</v>
      </c>
      <c r="C19" s="49"/>
      <c r="D19" s="50"/>
      <c r="E19" s="51">
        <v>119.88828226988799</v>
      </c>
      <c r="F19" s="50"/>
      <c r="G19" s="52">
        <v>0</v>
      </c>
      <c r="H19" s="50"/>
      <c r="I19" s="52">
        <v>0</v>
      </c>
      <c r="J19" s="50"/>
      <c r="K19" s="52">
        <v>0</v>
      </c>
      <c r="L19" s="50"/>
      <c r="M19" s="52">
        <v>0</v>
      </c>
    </row>
    <row r="20" spans="1:13" s="53" customFormat="1" ht="18" customHeight="1" x14ac:dyDescent="0.25">
      <c r="A20" s="3" t="s">
        <v>26</v>
      </c>
      <c r="B20" s="48" t="s">
        <v>102</v>
      </c>
      <c r="C20" s="49"/>
      <c r="D20" s="50"/>
      <c r="E20" s="51">
        <v>121.7579240847666</v>
      </c>
      <c r="F20" s="50"/>
      <c r="G20" s="52">
        <v>0</v>
      </c>
      <c r="H20" s="50"/>
      <c r="I20" s="52">
        <v>0</v>
      </c>
      <c r="J20" s="50"/>
      <c r="K20" s="52">
        <v>0</v>
      </c>
      <c r="L20" s="50"/>
      <c r="M20" s="52">
        <v>0</v>
      </c>
    </row>
    <row r="21" spans="1:13" s="53" customFormat="1" ht="18" customHeight="1" x14ac:dyDescent="0.25">
      <c r="A21" s="3" t="s">
        <v>27</v>
      </c>
      <c r="B21" s="48" t="s">
        <v>103</v>
      </c>
      <c r="C21" s="49"/>
      <c r="D21" s="50"/>
      <c r="E21" s="51">
        <v>131.46537405109109</v>
      </c>
      <c r="F21" s="50"/>
      <c r="G21" s="52">
        <v>0</v>
      </c>
      <c r="H21" s="50"/>
      <c r="I21" s="52">
        <v>0</v>
      </c>
      <c r="J21" s="50"/>
      <c r="K21" s="52">
        <v>0</v>
      </c>
      <c r="L21" s="50"/>
      <c r="M21" s="52">
        <v>0</v>
      </c>
    </row>
    <row r="22" spans="1:13" s="53" customFormat="1" ht="18" customHeight="1" x14ac:dyDescent="0.25">
      <c r="A22" s="3" t="s">
        <v>33</v>
      </c>
      <c r="B22" s="48" t="s">
        <v>104</v>
      </c>
      <c r="C22" s="49"/>
      <c r="D22" s="50"/>
      <c r="E22" s="51">
        <v>0</v>
      </c>
      <c r="F22" s="50"/>
      <c r="G22" s="52">
        <v>102.5945</v>
      </c>
      <c r="H22" s="50"/>
      <c r="I22" s="52">
        <v>0</v>
      </c>
      <c r="J22" s="50"/>
      <c r="K22" s="52">
        <v>0</v>
      </c>
      <c r="L22" s="50"/>
      <c r="M22" s="52">
        <v>0</v>
      </c>
    </row>
    <row r="23" spans="1:13" s="53" customFormat="1" ht="18" customHeight="1" x14ac:dyDescent="0.25">
      <c r="A23" s="3" t="s">
        <v>80</v>
      </c>
      <c r="B23" s="48" t="s">
        <v>106</v>
      </c>
      <c r="C23" s="49"/>
      <c r="D23" s="50"/>
      <c r="E23" s="51">
        <v>0</v>
      </c>
      <c r="F23" s="50"/>
      <c r="G23" s="52">
        <v>109.37780000000001</v>
      </c>
      <c r="H23" s="50"/>
      <c r="I23" s="52">
        <v>0</v>
      </c>
      <c r="J23" s="50"/>
      <c r="K23" s="52">
        <v>0</v>
      </c>
      <c r="L23" s="50"/>
      <c r="M23" s="52">
        <v>0</v>
      </c>
    </row>
    <row r="24" spans="1:13" s="53" customFormat="1" ht="18" customHeight="1" x14ac:dyDescent="0.25">
      <c r="A24" s="3" t="s">
        <v>81</v>
      </c>
      <c r="B24" s="48" t="s">
        <v>228</v>
      </c>
      <c r="C24" s="49"/>
      <c r="D24" s="50"/>
      <c r="E24" s="51">
        <v>0</v>
      </c>
      <c r="F24" s="50"/>
      <c r="G24" s="52">
        <v>50.4</v>
      </c>
      <c r="H24" s="50"/>
      <c r="I24" s="52">
        <v>126.00000000000001</v>
      </c>
      <c r="J24" s="50"/>
      <c r="K24" s="52">
        <v>126.00000000000001</v>
      </c>
      <c r="L24" s="50"/>
      <c r="M24" s="52">
        <v>0</v>
      </c>
    </row>
    <row r="25" spans="1:13" s="53" customFormat="1" ht="18" customHeight="1" x14ac:dyDescent="0.25">
      <c r="A25" s="3" t="s">
        <v>88</v>
      </c>
      <c r="B25" s="48" t="s">
        <v>100</v>
      </c>
      <c r="C25" s="49"/>
      <c r="D25" s="50"/>
      <c r="E25" s="51">
        <v>0</v>
      </c>
      <c r="F25" s="50"/>
      <c r="G25" s="52">
        <v>0</v>
      </c>
      <c r="H25" s="50"/>
      <c r="I25" s="52">
        <v>102.5866</v>
      </c>
      <c r="J25" s="50"/>
      <c r="K25" s="52">
        <v>0</v>
      </c>
      <c r="L25" s="50"/>
      <c r="M25" s="52">
        <v>0</v>
      </c>
    </row>
    <row r="26" spans="1:13" s="53" customFormat="1" ht="18" customHeight="1" x14ac:dyDescent="0.25">
      <c r="A26" s="3" t="s">
        <v>109</v>
      </c>
      <c r="B26" s="48" t="s">
        <v>224</v>
      </c>
      <c r="C26" s="49"/>
      <c r="D26" s="50"/>
      <c r="E26" s="51">
        <v>0</v>
      </c>
      <c r="F26" s="50"/>
      <c r="G26" s="52">
        <v>0</v>
      </c>
      <c r="H26" s="50"/>
      <c r="I26" s="52">
        <v>111.14329999999998</v>
      </c>
      <c r="J26" s="50"/>
      <c r="K26" s="52">
        <v>0</v>
      </c>
      <c r="L26" s="50"/>
      <c r="M26" s="52">
        <v>0</v>
      </c>
    </row>
    <row r="27" spans="1:13" s="53" customFormat="1" ht="18" customHeight="1" x14ac:dyDescent="0.25">
      <c r="A27" s="3" t="s">
        <v>110</v>
      </c>
      <c r="B27" s="48" t="s">
        <v>229</v>
      </c>
      <c r="C27" s="49"/>
      <c r="D27" s="50"/>
      <c r="E27" s="51">
        <v>0</v>
      </c>
      <c r="F27" s="50"/>
      <c r="G27" s="52">
        <v>0</v>
      </c>
      <c r="H27" s="50"/>
      <c r="I27" s="52">
        <v>48.2</v>
      </c>
      <c r="J27" s="50"/>
      <c r="K27" s="52">
        <v>123</v>
      </c>
      <c r="L27" s="50"/>
      <c r="M27" s="52">
        <v>123</v>
      </c>
    </row>
    <row r="28" spans="1:13" s="53" customFormat="1" ht="27.75" customHeight="1" x14ac:dyDescent="0.25">
      <c r="A28" s="3" t="s">
        <v>111</v>
      </c>
      <c r="B28" s="48" t="s">
        <v>182</v>
      </c>
      <c r="C28" s="49"/>
      <c r="D28" s="50"/>
      <c r="E28" s="52">
        <v>0</v>
      </c>
      <c r="F28" s="50"/>
      <c r="G28" s="52">
        <v>0</v>
      </c>
      <c r="H28" s="50"/>
      <c r="I28" s="52">
        <v>62.937498680738798</v>
      </c>
      <c r="J28" s="50"/>
      <c r="K28" s="52">
        <v>31.468749340369399</v>
      </c>
      <c r="L28" s="50"/>
      <c r="M28" s="52">
        <v>0</v>
      </c>
    </row>
    <row r="29" spans="1:13" s="53" customFormat="1" ht="18" customHeight="1" x14ac:dyDescent="0.25">
      <c r="A29" s="3" t="s">
        <v>112</v>
      </c>
      <c r="B29" s="48" t="s">
        <v>105</v>
      </c>
      <c r="C29" s="49"/>
      <c r="D29" s="50"/>
      <c r="E29" s="51">
        <v>0</v>
      </c>
      <c r="F29" s="50"/>
      <c r="G29" s="52">
        <v>0</v>
      </c>
      <c r="H29" s="50"/>
      <c r="I29" s="52">
        <v>14.436308707124001</v>
      </c>
      <c r="J29" s="50"/>
      <c r="K29" s="52">
        <v>14.436308707124001</v>
      </c>
      <c r="L29" s="50"/>
      <c r="M29" s="52">
        <v>0</v>
      </c>
    </row>
    <row r="30" spans="1:13" s="53" customFormat="1" ht="18" customHeight="1" x14ac:dyDescent="0.25">
      <c r="A30" s="3" t="s">
        <v>113</v>
      </c>
      <c r="B30" s="48" t="s">
        <v>225</v>
      </c>
      <c r="C30" s="49"/>
      <c r="D30" s="50"/>
      <c r="E30" s="51">
        <v>0</v>
      </c>
      <c r="F30" s="50"/>
      <c r="G30" s="52">
        <v>0</v>
      </c>
      <c r="H30" s="50"/>
      <c r="I30" s="52">
        <v>0</v>
      </c>
      <c r="J30" s="50"/>
      <c r="K30" s="52">
        <v>110.51665</v>
      </c>
      <c r="L30" s="50"/>
      <c r="M30" s="52">
        <v>0</v>
      </c>
    </row>
    <row r="31" spans="1:13" s="53" customFormat="1" ht="18" customHeight="1" x14ac:dyDescent="0.25">
      <c r="A31" s="3" t="s">
        <v>121</v>
      </c>
      <c r="B31" s="48" t="s">
        <v>226</v>
      </c>
      <c r="C31" s="49"/>
      <c r="D31" s="50"/>
      <c r="E31" s="51">
        <v>0</v>
      </c>
      <c r="F31" s="50"/>
      <c r="G31" s="52">
        <v>0</v>
      </c>
      <c r="H31" s="50"/>
      <c r="I31" s="52">
        <v>0</v>
      </c>
      <c r="J31" s="50"/>
      <c r="K31" s="52">
        <v>0</v>
      </c>
      <c r="L31" s="50"/>
      <c r="M31" s="52">
        <v>124.37052680191523</v>
      </c>
    </row>
    <row r="32" spans="1:13" s="53" customFormat="1" ht="18" customHeight="1" x14ac:dyDescent="0.25">
      <c r="A32" s="3" t="s">
        <v>122</v>
      </c>
      <c r="B32" s="48" t="s">
        <v>227</v>
      </c>
      <c r="C32" s="49"/>
      <c r="D32" s="50"/>
      <c r="E32" s="51">
        <v>0</v>
      </c>
      <c r="F32" s="50"/>
      <c r="G32" s="52">
        <v>0</v>
      </c>
      <c r="H32" s="50"/>
      <c r="I32" s="52">
        <v>0</v>
      </c>
      <c r="J32" s="50"/>
      <c r="K32" s="52">
        <v>0</v>
      </c>
      <c r="L32" s="50"/>
      <c r="M32" s="52">
        <v>113.40527499999999</v>
      </c>
    </row>
    <row r="33" spans="1:13" s="36" customFormat="1" ht="63" customHeight="1" x14ac:dyDescent="0.25">
      <c r="A33" s="43" t="s">
        <v>53</v>
      </c>
      <c r="B33" s="5" t="s">
        <v>54</v>
      </c>
      <c r="C33" s="44"/>
      <c r="D33" s="45"/>
      <c r="E33" s="46">
        <f>SUM(E34:E51)</f>
        <v>572.49554611823851</v>
      </c>
      <c r="F33" s="46"/>
      <c r="G33" s="46">
        <f t="shared" ref="G33:M33" si="2">SUM(G34:G51)</f>
        <v>436.05467294409573</v>
      </c>
      <c r="H33" s="46"/>
      <c r="I33" s="46">
        <f t="shared" si="2"/>
        <v>508.5936128819211</v>
      </c>
      <c r="J33" s="46"/>
      <c r="K33" s="46">
        <f t="shared" si="2"/>
        <v>490.00467294409572</v>
      </c>
      <c r="L33" s="46"/>
      <c r="M33" s="46">
        <f t="shared" si="2"/>
        <v>507.12661288192101</v>
      </c>
    </row>
    <row r="34" spans="1:13" s="53" customFormat="1" ht="18" customHeight="1" x14ac:dyDescent="0.25">
      <c r="A34" s="3" t="s">
        <v>25</v>
      </c>
      <c r="B34" s="48" t="s">
        <v>177</v>
      </c>
      <c r="C34" s="49" t="s">
        <v>7</v>
      </c>
      <c r="D34" s="50">
        <v>1</v>
      </c>
      <c r="E34" s="51">
        <v>154.68467294409572</v>
      </c>
      <c r="F34" s="50">
        <v>1</v>
      </c>
      <c r="G34" s="52">
        <v>154.68467294409572</v>
      </c>
      <c r="H34" s="50">
        <v>1</v>
      </c>
      <c r="I34" s="52">
        <v>154.68467294409572</v>
      </c>
      <c r="J34" s="50">
        <v>1</v>
      </c>
      <c r="K34" s="52">
        <v>154.68467294409572</v>
      </c>
      <c r="L34" s="50">
        <v>1</v>
      </c>
      <c r="M34" s="52">
        <v>154.68467294409572</v>
      </c>
    </row>
    <row r="35" spans="1:13" s="36" customFormat="1" ht="25.5" x14ac:dyDescent="0.25">
      <c r="A35" s="3" t="s">
        <v>26</v>
      </c>
      <c r="B35" s="48" t="s">
        <v>178</v>
      </c>
      <c r="C35" s="54" t="s">
        <v>7</v>
      </c>
      <c r="D35" s="50">
        <v>8</v>
      </c>
      <c r="E35" s="51">
        <v>192.01262675555824</v>
      </c>
      <c r="F35" s="50">
        <v>8</v>
      </c>
      <c r="G35" s="147">
        <v>195</v>
      </c>
      <c r="H35" s="50">
        <v>10</v>
      </c>
      <c r="I35" s="147">
        <v>221</v>
      </c>
      <c r="J35" s="50">
        <v>10</v>
      </c>
      <c r="K35" s="147">
        <v>225</v>
      </c>
      <c r="L35" s="147">
        <v>10</v>
      </c>
      <c r="M35" s="147">
        <v>228</v>
      </c>
    </row>
    <row r="36" spans="1:13" s="36" customFormat="1" ht="27.75" customHeight="1" x14ac:dyDescent="0.25">
      <c r="A36" s="3" t="s">
        <v>27</v>
      </c>
      <c r="B36" s="48" t="s">
        <v>179</v>
      </c>
      <c r="C36" s="54" t="s">
        <v>7</v>
      </c>
      <c r="D36" s="50">
        <v>2</v>
      </c>
      <c r="E36" s="51">
        <v>41.231576531872399</v>
      </c>
      <c r="F36" s="50">
        <v>1</v>
      </c>
      <c r="G36" s="51">
        <v>20.099999999999998</v>
      </c>
      <c r="H36" s="50">
        <v>1</v>
      </c>
      <c r="I36" s="51">
        <v>20.099999999999998</v>
      </c>
      <c r="J36" s="50">
        <v>1</v>
      </c>
      <c r="K36" s="51">
        <v>20.099999999999998</v>
      </c>
      <c r="L36" s="50"/>
      <c r="M36" s="51">
        <v>0</v>
      </c>
    </row>
    <row r="37" spans="1:13" s="36" customFormat="1" x14ac:dyDescent="0.25">
      <c r="A37" s="3" t="s">
        <v>33</v>
      </c>
      <c r="B37" s="48" t="s">
        <v>180</v>
      </c>
      <c r="C37" s="54" t="s">
        <v>7</v>
      </c>
      <c r="D37" s="50">
        <v>2</v>
      </c>
      <c r="E37" s="51">
        <v>8.8522309564613302</v>
      </c>
      <c r="F37" s="50">
        <v>1</v>
      </c>
      <c r="G37" s="51">
        <v>4.47</v>
      </c>
      <c r="H37" s="50"/>
      <c r="I37" s="51">
        <v>0</v>
      </c>
      <c r="J37" s="50"/>
      <c r="K37" s="51">
        <v>0</v>
      </c>
      <c r="L37" s="50"/>
      <c r="M37" s="51">
        <v>0</v>
      </c>
    </row>
    <row r="38" spans="1:13" s="36" customFormat="1" ht="27.75" customHeight="1" x14ac:dyDescent="0.25">
      <c r="A38" s="3" t="s">
        <v>80</v>
      </c>
      <c r="B38" s="48" t="s">
        <v>230</v>
      </c>
      <c r="C38" s="54" t="s">
        <v>7</v>
      </c>
      <c r="D38" s="50">
        <v>1</v>
      </c>
      <c r="E38" s="51">
        <v>10.283137406123096</v>
      </c>
      <c r="F38" s="50"/>
      <c r="G38" s="52">
        <v>0</v>
      </c>
      <c r="H38" s="50">
        <v>1</v>
      </c>
      <c r="I38" s="51">
        <v>10.283137406123096</v>
      </c>
      <c r="J38" s="50"/>
      <c r="K38" s="52">
        <v>0</v>
      </c>
      <c r="L38" s="50">
        <v>1</v>
      </c>
      <c r="M38" s="51">
        <v>10.283137406123096</v>
      </c>
    </row>
    <row r="39" spans="1:13" s="36" customFormat="1" ht="25.5" x14ac:dyDescent="0.25">
      <c r="A39" s="3" t="s">
        <v>81</v>
      </c>
      <c r="B39" s="48" t="s">
        <v>78</v>
      </c>
      <c r="C39" s="54" t="s">
        <v>7</v>
      </c>
      <c r="D39" s="50">
        <v>1</v>
      </c>
      <c r="E39" s="51">
        <v>20.038802531702146</v>
      </c>
      <c r="F39" s="50"/>
      <c r="G39" s="52">
        <v>0</v>
      </c>
      <c r="H39" s="50">
        <v>1</v>
      </c>
      <c r="I39" s="51">
        <v>20.038802531702146</v>
      </c>
      <c r="J39" s="50"/>
      <c r="K39" s="52">
        <v>0</v>
      </c>
      <c r="L39" s="50">
        <v>1</v>
      </c>
      <c r="M39" s="51">
        <v>20.038802531702146</v>
      </c>
    </row>
    <row r="40" spans="1:13" s="36" customFormat="1" ht="35.25" customHeight="1" x14ac:dyDescent="0.25">
      <c r="A40" s="3" t="s">
        <v>88</v>
      </c>
      <c r="B40" s="48" t="s">
        <v>79</v>
      </c>
      <c r="C40" s="54" t="s">
        <v>7</v>
      </c>
      <c r="D40" s="50">
        <v>1</v>
      </c>
      <c r="E40" s="51">
        <v>9.329237818078818</v>
      </c>
      <c r="F40" s="50"/>
      <c r="G40" s="52">
        <v>0</v>
      </c>
      <c r="H40" s="50"/>
      <c r="I40" s="52">
        <v>0</v>
      </c>
      <c r="J40" s="50">
        <v>1</v>
      </c>
      <c r="K40" s="52">
        <v>13.12</v>
      </c>
      <c r="L40" s="50"/>
      <c r="M40" s="52">
        <v>0</v>
      </c>
    </row>
    <row r="41" spans="1:13" s="36" customFormat="1" ht="30" customHeight="1" x14ac:dyDescent="0.25">
      <c r="A41" s="3" t="s">
        <v>109</v>
      </c>
      <c r="B41" s="48" t="s">
        <v>250</v>
      </c>
      <c r="C41" s="54" t="s">
        <v>7</v>
      </c>
      <c r="D41" s="50">
        <v>1</v>
      </c>
      <c r="E41" s="51">
        <v>90.655287986328474</v>
      </c>
      <c r="F41" s="50"/>
      <c r="G41" s="52">
        <v>0</v>
      </c>
      <c r="H41" s="50"/>
      <c r="I41" s="52">
        <v>0</v>
      </c>
      <c r="J41" s="50"/>
      <c r="K41" s="52">
        <v>0</v>
      </c>
      <c r="L41" s="50"/>
      <c r="M41" s="52">
        <v>0</v>
      </c>
    </row>
    <row r="42" spans="1:13" s="36" customFormat="1" ht="25.5" x14ac:dyDescent="0.25">
      <c r="A42" s="3" t="s">
        <v>110</v>
      </c>
      <c r="B42" s="48" t="s">
        <v>231</v>
      </c>
      <c r="C42" s="54" t="s">
        <v>7</v>
      </c>
      <c r="D42" s="50">
        <v>1</v>
      </c>
      <c r="E42" s="51">
        <v>6.521973139727379</v>
      </c>
      <c r="F42" s="50"/>
      <c r="G42" s="52">
        <v>0</v>
      </c>
      <c r="H42" s="50">
        <v>1</v>
      </c>
      <c r="I42" s="51">
        <v>6.85</v>
      </c>
      <c r="J42" s="50"/>
      <c r="K42" s="52">
        <v>0</v>
      </c>
      <c r="L42" s="50">
        <v>1</v>
      </c>
      <c r="M42" s="52">
        <v>7.17</v>
      </c>
    </row>
    <row r="43" spans="1:13" s="36" customFormat="1" ht="38.25" customHeight="1" x14ac:dyDescent="0.25">
      <c r="A43" s="3" t="s">
        <v>111</v>
      </c>
      <c r="B43" s="48" t="s">
        <v>181</v>
      </c>
      <c r="C43" s="54" t="s">
        <v>7</v>
      </c>
      <c r="D43" s="50">
        <v>1</v>
      </c>
      <c r="E43" s="51">
        <v>24.502202231931118</v>
      </c>
      <c r="F43" s="50"/>
      <c r="G43" s="52">
        <v>0</v>
      </c>
      <c r="H43" s="50">
        <v>1</v>
      </c>
      <c r="I43" s="51">
        <v>25.73</v>
      </c>
      <c r="J43" s="50"/>
      <c r="K43" s="52">
        <v>0</v>
      </c>
      <c r="L43" s="50"/>
      <c r="M43" s="52">
        <v>26.95</v>
      </c>
    </row>
    <row r="44" spans="1:13" s="36" customFormat="1" ht="38.25" x14ac:dyDescent="0.25">
      <c r="A44" s="3" t="s">
        <v>112</v>
      </c>
      <c r="B44" s="48" t="s">
        <v>232</v>
      </c>
      <c r="C44" s="54" t="s">
        <v>7</v>
      </c>
      <c r="D44" s="50">
        <v>1</v>
      </c>
      <c r="E44" s="51">
        <v>14.383797816359658</v>
      </c>
      <c r="F44" s="50"/>
      <c r="G44" s="52">
        <v>0</v>
      </c>
      <c r="H44" s="50">
        <v>1</v>
      </c>
      <c r="I44" s="51">
        <v>17.36</v>
      </c>
      <c r="J44" s="50"/>
      <c r="K44" s="52">
        <v>0</v>
      </c>
      <c r="L44" s="50"/>
      <c r="M44" s="52">
        <v>0</v>
      </c>
    </row>
    <row r="45" spans="1:13" s="36" customFormat="1" ht="27.75" customHeight="1" x14ac:dyDescent="0.25">
      <c r="A45" s="3" t="s">
        <v>113</v>
      </c>
      <c r="B45" s="48" t="s">
        <v>183</v>
      </c>
      <c r="C45" s="54" t="s">
        <v>7</v>
      </c>
      <c r="D45" s="50"/>
      <c r="E45" s="51">
        <v>0</v>
      </c>
      <c r="F45" s="50">
        <v>1</v>
      </c>
      <c r="G45" s="51">
        <v>27.400000000000002</v>
      </c>
      <c r="H45" s="50"/>
      <c r="I45" s="51">
        <v>0</v>
      </c>
      <c r="J45" s="50"/>
      <c r="K45" s="51">
        <v>0</v>
      </c>
      <c r="L45" s="50"/>
      <c r="M45" s="51">
        <v>0</v>
      </c>
    </row>
    <row r="46" spans="1:13" s="36" customFormat="1" ht="25.5" x14ac:dyDescent="0.25">
      <c r="A46" s="3" t="s">
        <v>121</v>
      </c>
      <c r="B46" s="48" t="s">
        <v>56</v>
      </c>
      <c r="C46" s="54" t="s">
        <v>7</v>
      </c>
      <c r="D46" s="50"/>
      <c r="E46" s="52">
        <v>0</v>
      </c>
      <c r="F46" s="50">
        <v>1</v>
      </c>
      <c r="G46" s="51">
        <v>34.4</v>
      </c>
      <c r="H46" s="50"/>
      <c r="I46" s="51">
        <v>0</v>
      </c>
      <c r="J46" s="50">
        <v>1</v>
      </c>
      <c r="K46" s="51">
        <v>35.200000000000003</v>
      </c>
      <c r="L46" s="50"/>
      <c r="M46" s="51">
        <v>0</v>
      </c>
    </row>
    <row r="47" spans="1:13" s="36" customFormat="1" ht="32.25" customHeight="1" x14ac:dyDescent="0.25">
      <c r="A47" s="3" t="s">
        <v>122</v>
      </c>
      <c r="B47" s="48" t="s">
        <v>55</v>
      </c>
      <c r="C47" s="54" t="s">
        <v>7</v>
      </c>
      <c r="D47" s="50"/>
      <c r="E47" s="52">
        <v>0</v>
      </c>
      <c r="F47" s="50"/>
      <c r="G47" s="51">
        <v>0</v>
      </c>
      <c r="H47" s="50">
        <v>1</v>
      </c>
      <c r="I47" s="147">
        <v>15</v>
      </c>
      <c r="J47" s="50">
        <v>1</v>
      </c>
      <c r="K47" s="147">
        <v>17</v>
      </c>
      <c r="L47" s="50">
        <v>1</v>
      </c>
      <c r="M47" s="147">
        <v>22</v>
      </c>
    </row>
    <row r="48" spans="1:13" s="36" customFormat="1" ht="38.25" x14ac:dyDescent="0.25">
      <c r="A48" s="3" t="s">
        <v>137</v>
      </c>
      <c r="B48" s="48" t="s">
        <v>59</v>
      </c>
      <c r="C48" s="54" t="s">
        <v>7</v>
      </c>
      <c r="D48" s="50"/>
      <c r="E48" s="52">
        <v>0</v>
      </c>
      <c r="F48" s="50"/>
      <c r="G48" s="51">
        <v>0</v>
      </c>
      <c r="H48" s="50">
        <v>1</v>
      </c>
      <c r="I48" s="147">
        <v>5</v>
      </c>
      <c r="J48" s="50"/>
      <c r="K48" s="51">
        <v>0</v>
      </c>
      <c r="L48" s="50"/>
      <c r="M48" s="51">
        <v>0</v>
      </c>
    </row>
    <row r="49" spans="1:13" s="36" customFormat="1" ht="25.5" x14ac:dyDescent="0.25">
      <c r="A49" s="3" t="s">
        <v>138</v>
      </c>
      <c r="B49" s="48" t="s">
        <v>58</v>
      </c>
      <c r="C49" s="54" t="s">
        <v>7</v>
      </c>
      <c r="D49" s="50"/>
      <c r="E49" s="51">
        <v>0</v>
      </c>
      <c r="F49" s="50"/>
      <c r="G49" s="51">
        <v>0</v>
      </c>
      <c r="H49" s="50"/>
      <c r="I49" s="51">
        <v>12.547000000000001</v>
      </c>
      <c r="J49" s="50"/>
      <c r="K49" s="51">
        <v>0</v>
      </c>
      <c r="L49" s="50"/>
      <c r="M49" s="51">
        <v>0</v>
      </c>
    </row>
    <row r="50" spans="1:13" s="36" customFormat="1" ht="35.25" customHeight="1" x14ac:dyDescent="0.25">
      <c r="A50" s="3" t="s">
        <v>139</v>
      </c>
      <c r="B50" s="48" t="s">
        <v>57</v>
      </c>
      <c r="C50" s="54" t="s">
        <v>7</v>
      </c>
      <c r="D50" s="50"/>
      <c r="E50" s="51">
        <v>0</v>
      </c>
      <c r="F50" s="50"/>
      <c r="G50" s="51">
        <v>0</v>
      </c>
      <c r="H50" s="50"/>
      <c r="I50" s="51">
        <v>0</v>
      </c>
      <c r="J50" s="50">
        <v>1</v>
      </c>
      <c r="K50" s="51">
        <v>24.9</v>
      </c>
      <c r="L50" s="50"/>
      <c r="M50" s="51">
        <v>0</v>
      </c>
    </row>
    <row r="51" spans="1:13" s="36" customFormat="1" ht="32.25" customHeight="1" x14ac:dyDescent="0.25">
      <c r="A51" s="3" t="s">
        <v>140</v>
      </c>
      <c r="B51" s="48" t="s">
        <v>145</v>
      </c>
      <c r="C51" s="54" t="s">
        <v>7</v>
      </c>
      <c r="D51" s="50"/>
      <c r="E51" s="51">
        <v>0</v>
      </c>
      <c r="F51" s="50"/>
      <c r="G51" s="51">
        <v>0</v>
      </c>
      <c r="H51" s="50"/>
      <c r="I51" s="51">
        <v>0</v>
      </c>
      <c r="J51" s="50"/>
      <c r="K51" s="51">
        <v>0</v>
      </c>
      <c r="L51" s="50">
        <v>1</v>
      </c>
      <c r="M51" s="51">
        <v>38</v>
      </c>
    </row>
    <row r="52" spans="1:13" ht="20.100000000000001" customHeight="1" x14ac:dyDescent="0.25">
      <c r="A52" s="55"/>
      <c r="B52" s="56" t="s">
        <v>11</v>
      </c>
      <c r="C52" s="57"/>
      <c r="D52" s="58"/>
      <c r="E52" s="59">
        <f>E17+E15+E14</f>
        <v>1078.3571265239843</v>
      </c>
      <c r="F52" s="59"/>
      <c r="G52" s="59">
        <f t="shared" ref="G52:M52" si="3">G17+G15+G14</f>
        <v>698.42697294409572</v>
      </c>
      <c r="H52" s="59"/>
      <c r="I52" s="59">
        <f t="shared" si="3"/>
        <v>1417.3993740009205</v>
      </c>
      <c r="J52" s="59"/>
      <c r="K52" s="59">
        <f t="shared" si="3"/>
        <v>19593.666380991588</v>
      </c>
      <c r="L52" s="59"/>
      <c r="M52" s="59">
        <f t="shared" si="3"/>
        <v>13195.852414683835</v>
      </c>
    </row>
    <row r="53" spans="1:13" x14ac:dyDescent="0.25">
      <c r="E53" s="148"/>
      <c r="F53" s="148"/>
      <c r="G53" s="148"/>
      <c r="H53" s="148"/>
      <c r="I53" s="148"/>
      <c r="J53" s="148"/>
      <c r="K53" s="148"/>
      <c r="L53" s="148"/>
      <c r="M53" s="148"/>
    </row>
    <row r="55" spans="1:13" x14ac:dyDescent="0.25">
      <c r="E55" s="60"/>
      <c r="G55" s="60"/>
      <c r="I55" s="60"/>
      <c r="K55" s="60"/>
      <c r="M55" s="60"/>
    </row>
    <row r="56" spans="1:13" s="62" customFormat="1" x14ac:dyDescent="0.25">
      <c r="A56" s="61"/>
      <c r="E56" s="63"/>
      <c r="G56" s="63"/>
      <c r="I56" s="63"/>
      <c r="K56" s="63"/>
      <c r="M56" s="63"/>
    </row>
    <row r="57" spans="1:13" s="62" customFormat="1" x14ac:dyDescent="0.25">
      <c r="A57" s="61"/>
      <c r="E57" s="63"/>
      <c r="G57" s="63"/>
      <c r="I57" s="63"/>
      <c r="K57" s="63"/>
      <c r="M57" s="63"/>
    </row>
    <row r="58" spans="1:13" s="62" customFormat="1" x14ac:dyDescent="0.25">
      <c r="A58" s="61"/>
    </row>
    <row r="59" spans="1:13" s="62" customFormat="1" x14ac:dyDescent="0.25">
      <c r="A59" s="61"/>
    </row>
    <row r="60" spans="1:13" s="62" customFormat="1" x14ac:dyDescent="0.25">
      <c r="A60" s="61"/>
    </row>
    <row r="61" spans="1:13" s="65" customFormat="1" x14ac:dyDescent="0.25">
      <c r="A61" s="64"/>
    </row>
    <row r="62" spans="1:13" s="65" customFormat="1" x14ac:dyDescent="0.25">
      <c r="A62" s="64"/>
    </row>
    <row r="63" spans="1:13" s="65" customFormat="1" x14ac:dyDescent="0.25">
      <c r="A63" s="64"/>
    </row>
    <row r="64" spans="1:13" s="65" customFormat="1" x14ac:dyDescent="0.25">
      <c r="A64" s="64"/>
    </row>
    <row r="65" spans="1:1" s="65" customFormat="1" x14ac:dyDescent="0.25">
      <c r="A65" s="64"/>
    </row>
    <row r="66" spans="1:1" s="65" customFormat="1" x14ac:dyDescent="0.25">
      <c r="A66" s="64"/>
    </row>
  </sheetData>
  <mergeCells count="11">
    <mergeCell ref="D10:M10"/>
    <mergeCell ref="A8:M8"/>
    <mergeCell ref="A10:A12"/>
    <mergeCell ref="B10:B12"/>
    <mergeCell ref="C10:C12"/>
    <mergeCell ref="F11:G11"/>
    <mergeCell ref="H11:I11"/>
    <mergeCell ref="J11:K11"/>
    <mergeCell ref="L11:M11"/>
    <mergeCell ref="D11:E11"/>
    <mergeCell ref="K9:M9"/>
  </mergeCells>
  <printOptions horizontalCentered="1"/>
  <pageMargins left="0" right="0" top="0.35" bottom="0.35" header="0.3" footer="0.3"/>
  <pageSetup paperSize="9" scale="81" fitToHeight="0" orientation="landscape" errors="blank" r:id="rId1"/>
  <headerFooter>
    <oddFooter>&amp;C&amp;P</oddFooter>
  </headerFooter>
  <rowBreaks count="1" manualBreakCount="1">
    <brk id="3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99"/>
  <sheetViews>
    <sheetView view="pageBreakPreview" zoomScale="115" zoomScaleNormal="110" zoomScaleSheetLayoutView="115" workbookViewId="0">
      <selection activeCell="S8" sqref="S8"/>
    </sheetView>
  </sheetViews>
  <sheetFormatPr defaultRowHeight="15" x14ac:dyDescent="0.25"/>
  <cols>
    <col min="1" max="1" width="4.5703125" style="97" customWidth="1"/>
    <col min="2" max="2" width="40.42578125" style="69" customWidth="1"/>
    <col min="3" max="3" width="8.28515625" style="69" customWidth="1"/>
    <col min="4" max="4" width="7.140625" style="69" customWidth="1"/>
    <col min="5" max="5" width="10.140625" style="69" customWidth="1"/>
    <col min="6" max="6" width="7.28515625" style="69" customWidth="1"/>
    <col min="7" max="7" width="10.42578125" style="69" bestFit="1" customWidth="1"/>
    <col min="8" max="8" width="7.42578125" style="69" customWidth="1"/>
    <col min="9" max="9" width="11" style="69" customWidth="1"/>
    <col min="10" max="10" width="7.7109375" style="69" customWidth="1"/>
    <col min="11" max="11" width="10.85546875" style="69" customWidth="1"/>
    <col min="12" max="12" width="7.5703125" style="69" customWidth="1"/>
    <col min="13" max="13" width="10.85546875" style="69" customWidth="1"/>
    <col min="14" max="151" width="9.140625" style="69"/>
    <col min="152" max="152" width="6" style="69" customWidth="1"/>
    <col min="153" max="153" width="65.42578125" style="69" customWidth="1"/>
    <col min="154" max="154" width="7.85546875" style="69" customWidth="1"/>
    <col min="155" max="155" width="7" style="69" customWidth="1"/>
    <col min="156" max="156" width="12.5703125" style="69" customWidth="1"/>
    <col min="157" max="157" width="7.28515625" style="69" customWidth="1"/>
    <col min="158" max="158" width="11.85546875" style="69" customWidth="1"/>
    <col min="159" max="159" width="7.5703125" style="69" customWidth="1"/>
    <col min="160" max="160" width="12.140625" style="69" customWidth="1"/>
    <col min="161" max="161" width="13" style="69" bestFit="1" customWidth="1"/>
    <col min="162" max="407" width="9.140625" style="69"/>
    <col min="408" max="408" width="6" style="69" customWidth="1"/>
    <col min="409" max="409" width="65.42578125" style="69" customWidth="1"/>
    <col min="410" max="410" width="7.85546875" style="69" customWidth="1"/>
    <col min="411" max="411" width="7" style="69" customWidth="1"/>
    <col min="412" max="412" width="12.5703125" style="69" customWidth="1"/>
    <col min="413" max="413" width="7.28515625" style="69" customWidth="1"/>
    <col min="414" max="414" width="11.85546875" style="69" customWidth="1"/>
    <col min="415" max="415" width="7.5703125" style="69" customWidth="1"/>
    <col min="416" max="416" width="12.140625" style="69" customWidth="1"/>
    <col min="417" max="417" width="13" style="69" bestFit="1" customWidth="1"/>
    <col min="418" max="663" width="9.140625" style="69"/>
    <col min="664" max="664" width="6" style="69" customWidth="1"/>
    <col min="665" max="665" width="65.42578125" style="69" customWidth="1"/>
    <col min="666" max="666" width="7.85546875" style="69" customWidth="1"/>
    <col min="667" max="667" width="7" style="69" customWidth="1"/>
    <col min="668" max="668" width="12.5703125" style="69" customWidth="1"/>
    <col min="669" max="669" width="7.28515625" style="69" customWidth="1"/>
    <col min="670" max="670" width="11.85546875" style="69" customWidth="1"/>
    <col min="671" max="671" width="7.5703125" style="69" customWidth="1"/>
    <col min="672" max="672" width="12.140625" style="69" customWidth="1"/>
    <col min="673" max="673" width="13" style="69" bestFit="1" customWidth="1"/>
    <col min="674" max="919" width="9.140625" style="69"/>
    <col min="920" max="920" width="6" style="69" customWidth="1"/>
    <col min="921" max="921" width="65.42578125" style="69" customWidth="1"/>
    <col min="922" max="922" width="7.85546875" style="69" customWidth="1"/>
    <col min="923" max="923" width="7" style="69" customWidth="1"/>
    <col min="924" max="924" width="12.5703125" style="69" customWidth="1"/>
    <col min="925" max="925" width="7.28515625" style="69" customWidth="1"/>
    <col min="926" max="926" width="11.85546875" style="69" customWidth="1"/>
    <col min="927" max="927" width="7.5703125" style="69" customWidth="1"/>
    <col min="928" max="928" width="12.140625" style="69" customWidth="1"/>
    <col min="929" max="929" width="13" style="69" bestFit="1" customWidth="1"/>
    <col min="930" max="1175" width="9.140625" style="69"/>
    <col min="1176" max="1176" width="6" style="69" customWidth="1"/>
    <col min="1177" max="1177" width="65.42578125" style="69" customWidth="1"/>
    <col min="1178" max="1178" width="7.85546875" style="69" customWidth="1"/>
    <col min="1179" max="1179" width="7" style="69" customWidth="1"/>
    <col min="1180" max="1180" width="12.5703125" style="69" customWidth="1"/>
    <col min="1181" max="1181" width="7.28515625" style="69" customWidth="1"/>
    <col min="1182" max="1182" width="11.85546875" style="69" customWidth="1"/>
    <col min="1183" max="1183" width="7.5703125" style="69" customWidth="1"/>
    <col min="1184" max="1184" width="12.140625" style="69" customWidth="1"/>
    <col min="1185" max="1185" width="13" style="69" bestFit="1" customWidth="1"/>
    <col min="1186" max="1431" width="9.140625" style="69"/>
    <col min="1432" max="1432" width="6" style="69" customWidth="1"/>
    <col min="1433" max="1433" width="65.42578125" style="69" customWidth="1"/>
    <col min="1434" max="1434" width="7.85546875" style="69" customWidth="1"/>
    <col min="1435" max="1435" width="7" style="69" customWidth="1"/>
    <col min="1436" max="1436" width="12.5703125" style="69" customWidth="1"/>
    <col min="1437" max="1437" width="7.28515625" style="69" customWidth="1"/>
    <col min="1438" max="1438" width="11.85546875" style="69" customWidth="1"/>
    <col min="1439" max="1439" width="7.5703125" style="69" customWidth="1"/>
    <col min="1440" max="1440" width="12.140625" style="69" customWidth="1"/>
    <col min="1441" max="1441" width="13" style="69" bestFit="1" customWidth="1"/>
    <col min="1442" max="1687" width="9.140625" style="69"/>
    <col min="1688" max="1688" width="6" style="69" customWidth="1"/>
    <col min="1689" max="1689" width="65.42578125" style="69" customWidth="1"/>
    <col min="1690" max="1690" width="7.85546875" style="69" customWidth="1"/>
    <col min="1691" max="1691" width="7" style="69" customWidth="1"/>
    <col min="1692" max="1692" width="12.5703125" style="69" customWidth="1"/>
    <col min="1693" max="1693" width="7.28515625" style="69" customWidth="1"/>
    <col min="1694" max="1694" width="11.85546875" style="69" customWidth="1"/>
    <col min="1695" max="1695" width="7.5703125" style="69" customWidth="1"/>
    <col min="1696" max="1696" width="12.140625" style="69" customWidth="1"/>
    <col min="1697" max="1697" width="13" style="69" bestFit="1" customWidth="1"/>
    <col min="1698" max="1943" width="9.140625" style="69"/>
    <col min="1944" max="1944" width="6" style="69" customWidth="1"/>
    <col min="1945" max="1945" width="65.42578125" style="69" customWidth="1"/>
    <col min="1946" max="1946" width="7.85546875" style="69" customWidth="1"/>
    <col min="1947" max="1947" width="7" style="69" customWidth="1"/>
    <col min="1948" max="1948" width="12.5703125" style="69" customWidth="1"/>
    <col min="1949" max="1949" width="7.28515625" style="69" customWidth="1"/>
    <col min="1950" max="1950" width="11.85546875" style="69" customWidth="1"/>
    <col min="1951" max="1951" width="7.5703125" style="69" customWidth="1"/>
    <col min="1952" max="1952" width="12.140625" style="69" customWidth="1"/>
    <col min="1953" max="1953" width="13" style="69" bestFit="1" customWidth="1"/>
    <col min="1954" max="2199" width="9.140625" style="69"/>
    <col min="2200" max="2200" width="6" style="69" customWidth="1"/>
    <col min="2201" max="2201" width="65.42578125" style="69" customWidth="1"/>
    <col min="2202" max="2202" width="7.85546875" style="69" customWidth="1"/>
    <col min="2203" max="2203" width="7" style="69" customWidth="1"/>
    <col min="2204" max="2204" width="12.5703125" style="69" customWidth="1"/>
    <col min="2205" max="2205" width="7.28515625" style="69" customWidth="1"/>
    <col min="2206" max="2206" width="11.85546875" style="69" customWidth="1"/>
    <col min="2207" max="2207" width="7.5703125" style="69" customWidth="1"/>
    <col min="2208" max="2208" width="12.140625" style="69" customWidth="1"/>
    <col min="2209" max="2209" width="13" style="69" bestFit="1" customWidth="1"/>
    <col min="2210" max="2455" width="9.140625" style="69"/>
    <col min="2456" max="2456" width="6" style="69" customWidth="1"/>
    <col min="2457" max="2457" width="65.42578125" style="69" customWidth="1"/>
    <col min="2458" max="2458" width="7.85546875" style="69" customWidth="1"/>
    <col min="2459" max="2459" width="7" style="69" customWidth="1"/>
    <col min="2460" max="2460" width="12.5703125" style="69" customWidth="1"/>
    <col min="2461" max="2461" width="7.28515625" style="69" customWidth="1"/>
    <col min="2462" max="2462" width="11.85546875" style="69" customWidth="1"/>
    <col min="2463" max="2463" width="7.5703125" style="69" customWidth="1"/>
    <col min="2464" max="2464" width="12.140625" style="69" customWidth="1"/>
    <col min="2465" max="2465" width="13" style="69" bestFit="1" customWidth="1"/>
    <col min="2466" max="2711" width="9.140625" style="69"/>
    <col min="2712" max="2712" width="6" style="69" customWidth="1"/>
    <col min="2713" max="2713" width="65.42578125" style="69" customWidth="1"/>
    <col min="2714" max="2714" width="7.85546875" style="69" customWidth="1"/>
    <col min="2715" max="2715" width="7" style="69" customWidth="1"/>
    <col min="2716" max="2716" width="12.5703125" style="69" customWidth="1"/>
    <col min="2717" max="2717" width="7.28515625" style="69" customWidth="1"/>
    <col min="2718" max="2718" width="11.85546875" style="69" customWidth="1"/>
    <col min="2719" max="2719" width="7.5703125" style="69" customWidth="1"/>
    <col min="2720" max="2720" width="12.140625" style="69" customWidth="1"/>
    <col min="2721" max="2721" width="13" style="69" bestFit="1" customWidth="1"/>
    <col min="2722" max="2967" width="9.140625" style="69"/>
    <col min="2968" max="2968" width="6" style="69" customWidth="1"/>
    <col min="2969" max="2969" width="65.42578125" style="69" customWidth="1"/>
    <col min="2970" max="2970" width="7.85546875" style="69" customWidth="1"/>
    <col min="2971" max="2971" width="7" style="69" customWidth="1"/>
    <col min="2972" max="2972" width="12.5703125" style="69" customWidth="1"/>
    <col min="2973" max="2973" width="7.28515625" style="69" customWidth="1"/>
    <col min="2974" max="2974" width="11.85546875" style="69" customWidth="1"/>
    <col min="2975" max="2975" width="7.5703125" style="69" customWidth="1"/>
    <col min="2976" max="2976" width="12.140625" style="69" customWidth="1"/>
    <col min="2977" max="2977" width="13" style="69" bestFit="1" customWidth="1"/>
    <col min="2978" max="3223" width="9.140625" style="69"/>
    <col min="3224" max="3224" width="6" style="69" customWidth="1"/>
    <col min="3225" max="3225" width="65.42578125" style="69" customWidth="1"/>
    <col min="3226" max="3226" width="7.85546875" style="69" customWidth="1"/>
    <col min="3227" max="3227" width="7" style="69" customWidth="1"/>
    <col min="3228" max="3228" width="12.5703125" style="69" customWidth="1"/>
    <col min="3229" max="3229" width="7.28515625" style="69" customWidth="1"/>
    <col min="3230" max="3230" width="11.85546875" style="69" customWidth="1"/>
    <col min="3231" max="3231" width="7.5703125" style="69" customWidth="1"/>
    <col min="3232" max="3232" width="12.140625" style="69" customWidth="1"/>
    <col min="3233" max="3233" width="13" style="69" bestFit="1" customWidth="1"/>
    <col min="3234" max="3479" width="9.140625" style="69"/>
    <col min="3480" max="3480" width="6" style="69" customWidth="1"/>
    <col min="3481" max="3481" width="65.42578125" style="69" customWidth="1"/>
    <col min="3482" max="3482" width="7.85546875" style="69" customWidth="1"/>
    <col min="3483" max="3483" width="7" style="69" customWidth="1"/>
    <col min="3484" max="3484" width="12.5703125" style="69" customWidth="1"/>
    <col min="3485" max="3485" width="7.28515625" style="69" customWidth="1"/>
    <col min="3486" max="3486" width="11.85546875" style="69" customWidth="1"/>
    <col min="3487" max="3487" width="7.5703125" style="69" customWidth="1"/>
    <col min="3488" max="3488" width="12.140625" style="69" customWidth="1"/>
    <col min="3489" max="3489" width="13" style="69" bestFit="1" customWidth="1"/>
    <col min="3490" max="3735" width="9.140625" style="69"/>
    <col min="3736" max="3736" width="6" style="69" customWidth="1"/>
    <col min="3737" max="3737" width="65.42578125" style="69" customWidth="1"/>
    <col min="3738" max="3738" width="7.85546875" style="69" customWidth="1"/>
    <col min="3739" max="3739" width="7" style="69" customWidth="1"/>
    <col min="3740" max="3740" width="12.5703125" style="69" customWidth="1"/>
    <col min="3741" max="3741" width="7.28515625" style="69" customWidth="1"/>
    <col min="3742" max="3742" width="11.85546875" style="69" customWidth="1"/>
    <col min="3743" max="3743" width="7.5703125" style="69" customWidth="1"/>
    <col min="3744" max="3744" width="12.140625" style="69" customWidth="1"/>
    <col min="3745" max="3745" width="13" style="69" bestFit="1" customWidth="1"/>
    <col min="3746" max="3991" width="9.140625" style="69"/>
    <col min="3992" max="3992" width="6" style="69" customWidth="1"/>
    <col min="3993" max="3993" width="65.42578125" style="69" customWidth="1"/>
    <col min="3994" max="3994" width="7.85546875" style="69" customWidth="1"/>
    <col min="3995" max="3995" width="7" style="69" customWidth="1"/>
    <col min="3996" max="3996" width="12.5703125" style="69" customWidth="1"/>
    <col min="3997" max="3997" width="7.28515625" style="69" customWidth="1"/>
    <col min="3998" max="3998" width="11.85546875" style="69" customWidth="1"/>
    <col min="3999" max="3999" width="7.5703125" style="69" customWidth="1"/>
    <col min="4000" max="4000" width="12.140625" style="69" customWidth="1"/>
    <col min="4001" max="4001" width="13" style="69" bestFit="1" customWidth="1"/>
    <col min="4002" max="4247" width="9.140625" style="69"/>
    <col min="4248" max="4248" width="6" style="69" customWidth="1"/>
    <col min="4249" max="4249" width="65.42578125" style="69" customWidth="1"/>
    <col min="4250" max="4250" width="7.85546875" style="69" customWidth="1"/>
    <col min="4251" max="4251" width="7" style="69" customWidth="1"/>
    <col min="4252" max="4252" width="12.5703125" style="69" customWidth="1"/>
    <col min="4253" max="4253" width="7.28515625" style="69" customWidth="1"/>
    <col min="4254" max="4254" width="11.85546875" style="69" customWidth="1"/>
    <col min="4255" max="4255" width="7.5703125" style="69" customWidth="1"/>
    <col min="4256" max="4256" width="12.140625" style="69" customWidth="1"/>
    <col min="4257" max="4257" width="13" style="69" bestFit="1" customWidth="1"/>
    <col min="4258" max="4503" width="9.140625" style="69"/>
    <col min="4504" max="4504" width="6" style="69" customWidth="1"/>
    <col min="4505" max="4505" width="65.42578125" style="69" customWidth="1"/>
    <col min="4506" max="4506" width="7.85546875" style="69" customWidth="1"/>
    <col min="4507" max="4507" width="7" style="69" customWidth="1"/>
    <col min="4508" max="4508" width="12.5703125" style="69" customWidth="1"/>
    <col min="4509" max="4509" width="7.28515625" style="69" customWidth="1"/>
    <col min="4510" max="4510" width="11.85546875" style="69" customWidth="1"/>
    <col min="4511" max="4511" width="7.5703125" style="69" customWidth="1"/>
    <col min="4512" max="4512" width="12.140625" style="69" customWidth="1"/>
    <col min="4513" max="4513" width="13" style="69" bestFit="1" customWidth="1"/>
    <col min="4514" max="4759" width="9.140625" style="69"/>
    <col min="4760" max="4760" width="6" style="69" customWidth="1"/>
    <col min="4761" max="4761" width="65.42578125" style="69" customWidth="1"/>
    <col min="4762" max="4762" width="7.85546875" style="69" customWidth="1"/>
    <col min="4763" max="4763" width="7" style="69" customWidth="1"/>
    <col min="4764" max="4764" width="12.5703125" style="69" customWidth="1"/>
    <col min="4765" max="4765" width="7.28515625" style="69" customWidth="1"/>
    <col min="4766" max="4766" width="11.85546875" style="69" customWidth="1"/>
    <col min="4767" max="4767" width="7.5703125" style="69" customWidth="1"/>
    <col min="4768" max="4768" width="12.140625" style="69" customWidth="1"/>
    <col min="4769" max="4769" width="13" style="69" bestFit="1" customWidth="1"/>
    <col min="4770" max="5015" width="9.140625" style="69"/>
    <col min="5016" max="5016" width="6" style="69" customWidth="1"/>
    <col min="5017" max="5017" width="65.42578125" style="69" customWidth="1"/>
    <col min="5018" max="5018" width="7.85546875" style="69" customWidth="1"/>
    <col min="5019" max="5019" width="7" style="69" customWidth="1"/>
    <col min="5020" max="5020" width="12.5703125" style="69" customWidth="1"/>
    <col min="5021" max="5021" width="7.28515625" style="69" customWidth="1"/>
    <col min="5022" max="5022" width="11.85546875" style="69" customWidth="1"/>
    <col min="5023" max="5023" width="7.5703125" style="69" customWidth="1"/>
    <col min="5024" max="5024" width="12.140625" style="69" customWidth="1"/>
    <col min="5025" max="5025" width="13" style="69" bestFit="1" customWidth="1"/>
    <col min="5026" max="5271" width="9.140625" style="69"/>
    <col min="5272" max="5272" width="6" style="69" customWidth="1"/>
    <col min="5273" max="5273" width="65.42578125" style="69" customWidth="1"/>
    <col min="5274" max="5274" width="7.85546875" style="69" customWidth="1"/>
    <col min="5275" max="5275" width="7" style="69" customWidth="1"/>
    <col min="5276" max="5276" width="12.5703125" style="69" customWidth="1"/>
    <col min="5277" max="5277" width="7.28515625" style="69" customWidth="1"/>
    <col min="5278" max="5278" width="11.85546875" style="69" customWidth="1"/>
    <col min="5279" max="5279" width="7.5703125" style="69" customWidth="1"/>
    <col min="5280" max="5280" width="12.140625" style="69" customWidth="1"/>
    <col min="5281" max="5281" width="13" style="69" bestFit="1" customWidth="1"/>
    <col min="5282" max="5527" width="9.140625" style="69"/>
    <col min="5528" max="5528" width="6" style="69" customWidth="1"/>
    <col min="5529" max="5529" width="65.42578125" style="69" customWidth="1"/>
    <col min="5530" max="5530" width="7.85546875" style="69" customWidth="1"/>
    <col min="5531" max="5531" width="7" style="69" customWidth="1"/>
    <col min="5532" max="5532" width="12.5703125" style="69" customWidth="1"/>
    <col min="5533" max="5533" width="7.28515625" style="69" customWidth="1"/>
    <col min="5534" max="5534" width="11.85546875" style="69" customWidth="1"/>
    <col min="5535" max="5535" width="7.5703125" style="69" customWidth="1"/>
    <col min="5536" max="5536" width="12.140625" style="69" customWidth="1"/>
    <col min="5537" max="5537" width="13" style="69" bestFit="1" customWidth="1"/>
    <col min="5538" max="5783" width="9.140625" style="69"/>
    <col min="5784" max="5784" width="6" style="69" customWidth="1"/>
    <col min="5785" max="5785" width="65.42578125" style="69" customWidth="1"/>
    <col min="5786" max="5786" width="7.85546875" style="69" customWidth="1"/>
    <col min="5787" max="5787" width="7" style="69" customWidth="1"/>
    <col min="5788" max="5788" width="12.5703125" style="69" customWidth="1"/>
    <col min="5789" max="5789" width="7.28515625" style="69" customWidth="1"/>
    <col min="5790" max="5790" width="11.85546875" style="69" customWidth="1"/>
    <col min="5791" max="5791" width="7.5703125" style="69" customWidth="1"/>
    <col min="5792" max="5792" width="12.140625" style="69" customWidth="1"/>
    <col min="5793" max="5793" width="13" style="69" bestFit="1" customWidth="1"/>
    <col min="5794" max="6039" width="9.140625" style="69"/>
    <col min="6040" max="6040" width="6" style="69" customWidth="1"/>
    <col min="6041" max="6041" width="65.42578125" style="69" customWidth="1"/>
    <col min="6042" max="6042" width="7.85546875" style="69" customWidth="1"/>
    <col min="6043" max="6043" width="7" style="69" customWidth="1"/>
    <col min="6044" max="6044" width="12.5703125" style="69" customWidth="1"/>
    <col min="6045" max="6045" width="7.28515625" style="69" customWidth="1"/>
    <col min="6046" max="6046" width="11.85546875" style="69" customWidth="1"/>
    <col min="6047" max="6047" width="7.5703125" style="69" customWidth="1"/>
    <col min="6048" max="6048" width="12.140625" style="69" customWidth="1"/>
    <col min="6049" max="6049" width="13" style="69" bestFit="1" customWidth="1"/>
    <col min="6050" max="6295" width="9.140625" style="69"/>
    <col min="6296" max="6296" width="6" style="69" customWidth="1"/>
    <col min="6297" max="6297" width="65.42578125" style="69" customWidth="1"/>
    <col min="6298" max="6298" width="7.85546875" style="69" customWidth="1"/>
    <col min="6299" max="6299" width="7" style="69" customWidth="1"/>
    <col min="6300" max="6300" width="12.5703125" style="69" customWidth="1"/>
    <col min="6301" max="6301" width="7.28515625" style="69" customWidth="1"/>
    <col min="6302" max="6302" width="11.85546875" style="69" customWidth="1"/>
    <col min="6303" max="6303" width="7.5703125" style="69" customWidth="1"/>
    <col min="6304" max="6304" width="12.140625" style="69" customWidth="1"/>
    <col min="6305" max="6305" width="13" style="69" bestFit="1" customWidth="1"/>
    <col min="6306" max="6551" width="9.140625" style="69"/>
    <col min="6552" max="6552" width="6" style="69" customWidth="1"/>
    <col min="6553" max="6553" width="65.42578125" style="69" customWidth="1"/>
    <col min="6554" max="6554" width="7.85546875" style="69" customWidth="1"/>
    <col min="6555" max="6555" width="7" style="69" customWidth="1"/>
    <col min="6556" max="6556" width="12.5703125" style="69" customWidth="1"/>
    <col min="6557" max="6557" width="7.28515625" style="69" customWidth="1"/>
    <col min="6558" max="6558" width="11.85546875" style="69" customWidth="1"/>
    <col min="6559" max="6559" width="7.5703125" style="69" customWidth="1"/>
    <col min="6560" max="6560" width="12.140625" style="69" customWidth="1"/>
    <col min="6561" max="6561" width="13" style="69" bestFit="1" customWidth="1"/>
    <col min="6562" max="6807" width="9.140625" style="69"/>
    <col min="6808" max="6808" width="6" style="69" customWidth="1"/>
    <col min="6809" max="6809" width="65.42578125" style="69" customWidth="1"/>
    <col min="6810" max="6810" width="7.85546875" style="69" customWidth="1"/>
    <col min="6811" max="6811" width="7" style="69" customWidth="1"/>
    <col min="6812" max="6812" width="12.5703125" style="69" customWidth="1"/>
    <col min="6813" max="6813" width="7.28515625" style="69" customWidth="1"/>
    <col min="6814" max="6814" width="11.85546875" style="69" customWidth="1"/>
    <col min="6815" max="6815" width="7.5703125" style="69" customWidth="1"/>
    <col min="6816" max="6816" width="12.140625" style="69" customWidth="1"/>
    <col min="6817" max="6817" width="13" style="69" bestFit="1" customWidth="1"/>
    <col min="6818" max="7063" width="9.140625" style="69"/>
    <col min="7064" max="7064" width="6" style="69" customWidth="1"/>
    <col min="7065" max="7065" width="65.42578125" style="69" customWidth="1"/>
    <col min="7066" max="7066" width="7.85546875" style="69" customWidth="1"/>
    <col min="7067" max="7067" width="7" style="69" customWidth="1"/>
    <col min="7068" max="7068" width="12.5703125" style="69" customWidth="1"/>
    <col min="7069" max="7069" width="7.28515625" style="69" customWidth="1"/>
    <col min="7070" max="7070" width="11.85546875" style="69" customWidth="1"/>
    <col min="7071" max="7071" width="7.5703125" style="69" customWidth="1"/>
    <col min="7072" max="7072" width="12.140625" style="69" customWidth="1"/>
    <col min="7073" max="7073" width="13" style="69" bestFit="1" customWidth="1"/>
    <col min="7074" max="7319" width="9.140625" style="69"/>
    <col min="7320" max="7320" width="6" style="69" customWidth="1"/>
    <col min="7321" max="7321" width="65.42578125" style="69" customWidth="1"/>
    <col min="7322" max="7322" width="7.85546875" style="69" customWidth="1"/>
    <col min="7323" max="7323" width="7" style="69" customWidth="1"/>
    <col min="7324" max="7324" width="12.5703125" style="69" customWidth="1"/>
    <col min="7325" max="7325" width="7.28515625" style="69" customWidth="1"/>
    <col min="7326" max="7326" width="11.85546875" style="69" customWidth="1"/>
    <col min="7327" max="7327" width="7.5703125" style="69" customWidth="1"/>
    <col min="7328" max="7328" width="12.140625" style="69" customWidth="1"/>
    <col min="7329" max="7329" width="13" style="69" bestFit="1" customWidth="1"/>
    <col min="7330" max="7575" width="9.140625" style="69"/>
    <col min="7576" max="7576" width="6" style="69" customWidth="1"/>
    <col min="7577" max="7577" width="65.42578125" style="69" customWidth="1"/>
    <col min="7578" max="7578" width="7.85546875" style="69" customWidth="1"/>
    <col min="7579" max="7579" width="7" style="69" customWidth="1"/>
    <col min="7580" max="7580" width="12.5703125" style="69" customWidth="1"/>
    <col min="7581" max="7581" width="7.28515625" style="69" customWidth="1"/>
    <col min="7582" max="7582" width="11.85546875" style="69" customWidth="1"/>
    <col min="7583" max="7583" width="7.5703125" style="69" customWidth="1"/>
    <col min="7584" max="7584" width="12.140625" style="69" customWidth="1"/>
    <col min="7585" max="7585" width="13" style="69" bestFit="1" customWidth="1"/>
    <col min="7586" max="7831" width="9.140625" style="69"/>
    <col min="7832" max="7832" width="6" style="69" customWidth="1"/>
    <col min="7833" max="7833" width="65.42578125" style="69" customWidth="1"/>
    <col min="7834" max="7834" width="7.85546875" style="69" customWidth="1"/>
    <col min="7835" max="7835" width="7" style="69" customWidth="1"/>
    <col min="7836" max="7836" width="12.5703125" style="69" customWidth="1"/>
    <col min="7837" max="7837" width="7.28515625" style="69" customWidth="1"/>
    <col min="7838" max="7838" width="11.85546875" style="69" customWidth="1"/>
    <col min="7839" max="7839" width="7.5703125" style="69" customWidth="1"/>
    <col min="7840" max="7840" width="12.140625" style="69" customWidth="1"/>
    <col min="7841" max="7841" width="13" style="69" bestFit="1" customWidth="1"/>
    <col min="7842" max="8087" width="9.140625" style="69"/>
    <col min="8088" max="8088" width="6" style="69" customWidth="1"/>
    <col min="8089" max="8089" width="65.42578125" style="69" customWidth="1"/>
    <col min="8090" max="8090" width="7.85546875" style="69" customWidth="1"/>
    <col min="8091" max="8091" width="7" style="69" customWidth="1"/>
    <col min="8092" max="8092" width="12.5703125" style="69" customWidth="1"/>
    <col min="8093" max="8093" width="7.28515625" style="69" customWidth="1"/>
    <col min="8094" max="8094" width="11.85546875" style="69" customWidth="1"/>
    <col min="8095" max="8095" width="7.5703125" style="69" customWidth="1"/>
    <col min="8096" max="8096" width="12.140625" style="69" customWidth="1"/>
    <col min="8097" max="8097" width="13" style="69" bestFit="1" customWidth="1"/>
    <col min="8098" max="8343" width="9.140625" style="69"/>
    <col min="8344" max="8344" width="6" style="69" customWidth="1"/>
    <col min="8345" max="8345" width="65.42578125" style="69" customWidth="1"/>
    <col min="8346" max="8346" width="7.85546875" style="69" customWidth="1"/>
    <col min="8347" max="8347" width="7" style="69" customWidth="1"/>
    <col min="8348" max="8348" width="12.5703125" style="69" customWidth="1"/>
    <col min="8349" max="8349" width="7.28515625" style="69" customWidth="1"/>
    <col min="8350" max="8350" width="11.85546875" style="69" customWidth="1"/>
    <col min="8351" max="8351" width="7.5703125" style="69" customWidth="1"/>
    <col min="8352" max="8352" width="12.140625" style="69" customWidth="1"/>
    <col min="8353" max="8353" width="13" style="69" bestFit="1" customWidth="1"/>
    <col min="8354" max="8599" width="9.140625" style="69"/>
    <col min="8600" max="8600" width="6" style="69" customWidth="1"/>
    <col min="8601" max="8601" width="65.42578125" style="69" customWidth="1"/>
    <col min="8602" max="8602" width="7.85546875" style="69" customWidth="1"/>
    <col min="8603" max="8603" width="7" style="69" customWidth="1"/>
    <col min="8604" max="8604" width="12.5703125" style="69" customWidth="1"/>
    <col min="8605" max="8605" width="7.28515625" style="69" customWidth="1"/>
    <col min="8606" max="8606" width="11.85546875" style="69" customWidth="1"/>
    <col min="8607" max="8607" width="7.5703125" style="69" customWidth="1"/>
    <col min="8608" max="8608" width="12.140625" style="69" customWidth="1"/>
    <col min="8609" max="8609" width="13" style="69" bestFit="1" customWidth="1"/>
    <col min="8610" max="8855" width="9.140625" style="69"/>
    <col min="8856" max="8856" width="6" style="69" customWidth="1"/>
    <col min="8857" max="8857" width="65.42578125" style="69" customWidth="1"/>
    <col min="8858" max="8858" width="7.85546875" style="69" customWidth="1"/>
    <col min="8859" max="8859" width="7" style="69" customWidth="1"/>
    <col min="8860" max="8860" width="12.5703125" style="69" customWidth="1"/>
    <col min="8861" max="8861" width="7.28515625" style="69" customWidth="1"/>
    <col min="8862" max="8862" width="11.85546875" style="69" customWidth="1"/>
    <col min="8863" max="8863" width="7.5703125" style="69" customWidth="1"/>
    <col min="8864" max="8864" width="12.140625" style="69" customWidth="1"/>
    <col min="8865" max="8865" width="13" style="69" bestFit="1" customWidth="1"/>
    <col min="8866" max="9111" width="9.140625" style="69"/>
    <col min="9112" max="9112" width="6" style="69" customWidth="1"/>
    <col min="9113" max="9113" width="65.42578125" style="69" customWidth="1"/>
    <col min="9114" max="9114" width="7.85546875" style="69" customWidth="1"/>
    <col min="9115" max="9115" width="7" style="69" customWidth="1"/>
    <col min="9116" max="9116" width="12.5703125" style="69" customWidth="1"/>
    <col min="9117" max="9117" width="7.28515625" style="69" customWidth="1"/>
    <col min="9118" max="9118" width="11.85546875" style="69" customWidth="1"/>
    <col min="9119" max="9119" width="7.5703125" style="69" customWidth="1"/>
    <col min="9120" max="9120" width="12.140625" style="69" customWidth="1"/>
    <col min="9121" max="9121" width="13" style="69" bestFit="1" customWidth="1"/>
    <col min="9122" max="9367" width="9.140625" style="69"/>
    <col min="9368" max="9368" width="6" style="69" customWidth="1"/>
    <col min="9369" max="9369" width="65.42578125" style="69" customWidth="1"/>
    <col min="9370" max="9370" width="7.85546875" style="69" customWidth="1"/>
    <col min="9371" max="9371" width="7" style="69" customWidth="1"/>
    <col min="9372" max="9372" width="12.5703125" style="69" customWidth="1"/>
    <col min="9373" max="9373" width="7.28515625" style="69" customWidth="1"/>
    <col min="9374" max="9374" width="11.85546875" style="69" customWidth="1"/>
    <col min="9375" max="9375" width="7.5703125" style="69" customWidth="1"/>
    <col min="9376" max="9376" width="12.140625" style="69" customWidth="1"/>
    <col min="9377" max="9377" width="13" style="69" bestFit="1" customWidth="1"/>
    <col min="9378" max="9623" width="9.140625" style="69"/>
    <col min="9624" max="9624" width="6" style="69" customWidth="1"/>
    <col min="9625" max="9625" width="65.42578125" style="69" customWidth="1"/>
    <col min="9626" max="9626" width="7.85546875" style="69" customWidth="1"/>
    <col min="9627" max="9627" width="7" style="69" customWidth="1"/>
    <col min="9628" max="9628" width="12.5703125" style="69" customWidth="1"/>
    <col min="9629" max="9629" width="7.28515625" style="69" customWidth="1"/>
    <col min="9630" max="9630" width="11.85546875" style="69" customWidth="1"/>
    <col min="9631" max="9631" width="7.5703125" style="69" customWidth="1"/>
    <col min="9632" max="9632" width="12.140625" style="69" customWidth="1"/>
    <col min="9633" max="9633" width="13" style="69" bestFit="1" customWidth="1"/>
    <col min="9634" max="9879" width="9.140625" style="69"/>
    <col min="9880" max="9880" width="6" style="69" customWidth="1"/>
    <col min="9881" max="9881" width="65.42578125" style="69" customWidth="1"/>
    <col min="9882" max="9882" width="7.85546875" style="69" customWidth="1"/>
    <col min="9883" max="9883" width="7" style="69" customWidth="1"/>
    <col min="9884" max="9884" width="12.5703125" style="69" customWidth="1"/>
    <col min="9885" max="9885" width="7.28515625" style="69" customWidth="1"/>
    <col min="9886" max="9886" width="11.85546875" style="69" customWidth="1"/>
    <col min="9887" max="9887" width="7.5703125" style="69" customWidth="1"/>
    <col min="9888" max="9888" width="12.140625" style="69" customWidth="1"/>
    <col min="9889" max="9889" width="13" style="69" bestFit="1" customWidth="1"/>
    <col min="9890" max="10135" width="9.140625" style="69"/>
    <col min="10136" max="10136" width="6" style="69" customWidth="1"/>
    <col min="10137" max="10137" width="65.42578125" style="69" customWidth="1"/>
    <col min="10138" max="10138" width="7.85546875" style="69" customWidth="1"/>
    <col min="10139" max="10139" width="7" style="69" customWidth="1"/>
    <col min="10140" max="10140" width="12.5703125" style="69" customWidth="1"/>
    <col min="10141" max="10141" width="7.28515625" style="69" customWidth="1"/>
    <col min="10142" max="10142" width="11.85546875" style="69" customWidth="1"/>
    <col min="10143" max="10143" width="7.5703125" style="69" customWidth="1"/>
    <col min="10144" max="10144" width="12.140625" style="69" customWidth="1"/>
    <col min="10145" max="10145" width="13" style="69" bestFit="1" customWidth="1"/>
    <col min="10146" max="10391" width="9.140625" style="69"/>
    <col min="10392" max="10392" width="6" style="69" customWidth="1"/>
    <col min="10393" max="10393" width="65.42578125" style="69" customWidth="1"/>
    <col min="10394" max="10394" width="7.85546875" style="69" customWidth="1"/>
    <col min="10395" max="10395" width="7" style="69" customWidth="1"/>
    <col min="10396" max="10396" width="12.5703125" style="69" customWidth="1"/>
    <col min="10397" max="10397" width="7.28515625" style="69" customWidth="1"/>
    <col min="10398" max="10398" width="11.85546875" style="69" customWidth="1"/>
    <col min="10399" max="10399" width="7.5703125" style="69" customWidth="1"/>
    <col min="10400" max="10400" width="12.140625" style="69" customWidth="1"/>
    <col min="10401" max="10401" width="13" style="69" bestFit="1" customWidth="1"/>
    <col min="10402" max="10647" width="9.140625" style="69"/>
    <col min="10648" max="10648" width="6" style="69" customWidth="1"/>
    <col min="10649" max="10649" width="65.42578125" style="69" customWidth="1"/>
    <col min="10650" max="10650" width="7.85546875" style="69" customWidth="1"/>
    <col min="10651" max="10651" width="7" style="69" customWidth="1"/>
    <col min="10652" max="10652" width="12.5703125" style="69" customWidth="1"/>
    <col min="10653" max="10653" width="7.28515625" style="69" customWidth="1"/>
    <col min="10654" max="10654" width="11.85546875" style="69" customWidth="1"/>
    <col min="10655" max="10655" width="7.5703125" style="69" customWidth="1"/>
    <col min="10656" max="10656" width="12.140625" style="69" customWidth="1"/>
    <col min="10657" max="10657" width="13" style="69" bestFit="1" customWidth="1"/>
    <col min="10658" max="10903" width="9.140625" style="69"/>
    <col min="10904" max="10904" width="6" style="69" customWidth="1"/>
    <col min="10905" max="10905" width="65.42578125" style="69" customWidth="1"/>
    <col min="10906" max="10906" width="7.85546875" style="69" customWidth="1"/>
    <col min="10907" max="10907" width="7" style="69" customWidth="1"/>
    <col min="10908" max="10908" width="12.5703125" style="69" customWidth="1"/>
    <col min="10909" max="10909" width="7.28515625" style="69" customWidth="1"/>
    <col min="10910" max="10910" width="11.85546875" style="69" customWidth="1"/>
    <col min="10911" max="10911" width="7.5703125" style="69" customWidth="1"/>
    <col min="10912" max="10912" width="12.140625" style="69" customWidth="1"/>
    <col min="10913" max="10913" width="13" style="69" bestFit="1" customWidth="1"/>
    <col min="10914" max="11159" width="9.140625" style="69"/>
    <col min="11160" max="11160" width="6" style="69" customWidth="1"/>
    <col min="11161" max="11161" width="65.42578125" style="69" customWidth="1"/>
    <col min="11162" max="11162" width="7.85546875" style="69" customWidth="1"/>
    <col min="11163" max="11163" width="7" style="69" customWidth="1"/>
    <col min="11164" max="11164" width="12.5703125" style="69" customWidth="1"/>
    <col min="11165" max="11165" width="7.28515625" style="69" customWidth="1"/>
    <col min="11166" max="11166" width="11.85546875" style="69" customWidth="1"/>
    <col min="11167" max="11167" width="7.5703125" style="69" customWidth="1"/>
    <col min="11168" max="11168" width="12.140625" style="69" customWidth="1"/>
    <col min="11169" max="11169" width="13" style="69" bestFit="1" customWidth="1"/>
    <col min="11170" max="11415" width="9.140625" style="69"/>
    <col min="11416" max="11416" width="6" style="69" customWidth="1"/>
    <col min="11417" max="11417" width="65.42578125" style="69" customWidth="1"/>
    <col min="11418" max="11418" width="7.85546875" style="69" customWidth="1"/>
    <col min="11419" max="11419" width="7" style="69" customWidth="1"/>
    <col min="11420" max="11420" width="12.5703125" style="69" customWidth="1"/>
    <col min="11421" max="11421" width="7.28515625" style="69" customWidth="1"/>
    <col min="11422" max="11422" width="11.85546875" style="69" customWidth="1"/>
    <col min="11423" max="11423" width="7.5703125" style="69" customWidth="1"/>
    <col min="11424" max="11424" width="12.140625" style="69" customWidth="1"/>
    <col min="11425" max="11425" width="13" style="69" bestFit="1" customWidth="1"/>
    <col min="11426" max="11671" width="9.140625" style="69"/>
    <col min="11672" max="11672" width="6" style="69" customWidth="1"/>
    <col min="11673" max="11673" width="65.42578125" style="69" customWidth="1"/>
    <col min="11674" max="11674" width="7.85546875" style="69" customWidth="1"/>
    <col min="11675" max="11675" width="7" style="69" customWidth="1"/>
    <col min="11676" max="11676" width="12.5703125" style="69" customWidth="1"/>
    <col min="11677" max="11677" width="7.28515625" style="69" customWidth="1"/>
    <col min="11678" max="11678" width="11.85546875" style="69" customWidth="1"/>
    <col min="11679" max="11679" width="7.5703125" style="69" customWidth="1"/>
    <col min="11680" max="11680" width="12.140625" style="69" customWidth="1"/>
    <col min="11681" max="11681" width="13" style="69" bestFit="1" customWidth="1"/>
    <col min="11682" max="11927" width="9.140625" style="69"/>
    <col min="11928" max="11928" width="6" style="69" customWidth="1"/>
    <col min="11929" max="11929" width="65.42578125" style="69" customWidth="1"/>
    <col min="11930" max="11930" width="7.85546875" style="69" customWidth="1"/>
    <col min="11931" max="11931" width="7" style="69" customWidth="1"/>
    <col min="11932" max="11932" width="12.5703125" style="69" customWidth="1"/>
    <col min="11933" max="11933" width="7.28515625" style="69" customWidth="1"/>
    <col min="11934" max="11934" width="11.85546875" style="69" customWidth="1"/>
    <col min="11935" max="11935" width="7.5703125" style="69" customWidth="1"/>
    <col min="11936" max="11936" width="12.140625" style="69" customWidth="1"/>
    <col min="11937" max="11937" width="13" style="69" bestFit="1" customWidth="1"/>
    <col min="11938" max="12183" width="9.140625" style="69"/>
    <col min="12184" max="12184" width="6" style="69" customWidth="1"/>
    <col min="12185" max="12185" width="65.42578125" style="69" customWidth="1"/>
    <col min="12186" max="12186" width="7.85546875" style="69" customWidth="1"/>
    <col min="12187" max="12187" width="7" style="69" customWidth="1"/>
    <col min="12188" max="12188" width="12.5703125" style="69" customWidth="1"/>
    <col min="12189" max="12189" width="7.28515625" style="69" customWidth="1"/>
    <col min="12190" max="12190" width="11.85546875" style="69" customWidth="1"/>
    <col min="12191" max="12191" width="7.5703125" style="69" customWidth="1"/>
    <col min="12192" max="12192" width="12.140625" style="69" customWidth="1"/>
    <col min="12193" max="12193" width="13" style="69" bestFit="1" customWidth="1"/>
    <col min="12194" max="12439" width="9.140625" style="69"/>
    <col min="12440" max="12440" width="6" style="69" customWidth="1"/>
    <col min="12441" max="12441" width="65.42578125" style="69" customWidth="1"/>
    <col min="12442" max="12442" width="7.85546875" style="69" customWidth="1"/>
    <col min="12443" max="12443" width="7" style="69" customWidth="1"/>
    <col min="12444" max="12444" width="12.5703125" style="69" customWidth="1"/>
    <col min="12445" max="12445" width="7.28515625" style="69" customWidth="1"/>
    <col min="12446" max="12446" width="11.85546875" style="69" customWidth="1"/>
    <col min="12447" max="12447" width="7.5703125" style="69" customWidth="1"/>
    <col min="12448" max="12448" width="12.140625" style="69" customWidth="1"/>
    <col min="12449" max="12449" width="13" style="69" bestFit="1" customWidth="1"/>
    <col min="12450" max="12695" width="9.140625" style="69"/>
    <col min="12696" max="12696" width="6" style="69" customWidth="1"/>
    <col min="12697" max="12697" width="65.42578125" style="69" customWidth="1"/>
    <col min="12698" max="12698" width="7.85546875" style="69" customWidth="1"/>
    <col min="12699" max="12699" width="7" style="69" customWidth="1"/>
    <col min="12700" max="12700" width="12.5703125" style="69" customWidth="1"/>
    <col min="12701" max="12701" width="7.28515625" style="69" customWidth="1"/>
    <col min="12702" max="12702" width="11.85546875" style="69" customWidth="1"/>
    <col min="12703" max="12703" width="7.5703125" style="69" customWidth="1"/>
    <col min="12704" max="12704" width="12.140625" style="69" customWidth="1"/>
    <col min="12705" max="12705" width="13" style="69" bestFit="1" customWidth="1"/>
    <col min="12706" max="12951" width="9.140625" style="69"/>
    <col min="12952" max="12952" width="6" style="69" customWidth="1"/>
    <col min="12953" max="12953" width="65.42578125" style="69" customWidth="1"/>
    <col min="12954" max="12954" width="7.85546875" style="69" customWidth="1"/>
    <col min="12955" max="12955" width="7" style="69" customWidth="1"/>
    <col min="12956" max="12956" width="12.5703125" style="69" customWidth="1"/>
    <col min="12957" max="12957" width="7.28515625" style="69" customWidth="1"/>
    <col min="12958" max="12958" width="11.85546875" style="69" customWidth="1"/>
    <col min="12959" max="12959" width="7.5703125" style="69" customWidth="1"/>
    <col min="12960" max="12960" width="12.140625" style="69" customWidth="1"/>
    <col min="12961" max="12961" width="13" style="69" bestFit="1" customWidth="1"/>
    <col min="12962" max="13207" width="9.140625" style="69"/>
    <col min="13208" max="13208" width="6" style="69" customWidth="1"/>
    <col min="13209" max="13209" width="65.42578125" style="69" customWidth="1"/>
    <col min="13210" max="13210" width="7.85546875" style="69" customWidth="1"/>
    <col min="13211" max="13211" width="7" style="69" customWidth="1"/>
    <col min="13212" max="13212" width="12.5703125" style="69" customWidth="1"/>
    <col min="13213" max="13213" width="7.28515625" style="69" customWidth="1"/>
    <col min="13214" max="13214" width="11.85546875" style="69" customWidth="1"/>
    <col min="13215" max="13215" width="7.5703125" style="69" customWidth="1"/>
    <col min="13216" max="13216" width="12.140625" style="69" customWidth="1"/>
    <col min="13217" max="13217" width="13" style="69" bestFit="1" customWidth="1"/>
    <col min="13218" max="13463" width="9.140625" style="69"/>
    <col min="13464" max="13464" width="6" style="69" customWidth="1"/>
    <col min="13465" max="13465" width="65.42578125" style="69" customWidth="1"/>
    <col min="13466" max="13466" width="7.85546875" style="69" customWidth="1"/>
    <col min="13467" max="13467" width="7" style="69" customWidth="1"/>
    <col min="13468" max="13468" width="12.5703125" style="69" customWidth="1"/>
    <col min="13469" max="13469" width="7.28515625" style="69" customWidth="1"/>
    <col min="13470" max="13470" width="11.85546875" style="69" customWidth="1"/>
    <col min="13471" max="13471" width="7.5703125" style="69" customWidth="1"/>
    <col min="13472" max="13472" width="12.140625" style="69" customWidth="1"/>
    <col min="13473" max="13473" width="13" style="69" bestFit="1" customWidth="1"/>
    <col min="13474" max="13719" width="9.140625" style="69"/>
    <col min="13720" max="13720" width="6" style="69" customWidth="1"/>
    <col min="13721" max="13721" width="65.42578125" style="69" customWidth="1"/>
    <col min="13722" max="13722" width="7.85546875" style="69" customWidth="1"/>
    <col min="13723" max="13723" width="7" style="69" customWidth="1"/>
    <col min="13724" max="13724" width="12.5703125" style="69" customWidth="1"/>
    <col min="13725" max="13725" width="7.28515625" style="69" customWidth="1"/>
    <col min="13726" max="13726" width="11.85546875" style="69" customWidth="1"/>
    <col min="13727" max="13727" width="7.5703125" style="69" customWidth="1"/>
    <col min="13728" max="13728" width="12.140625" style="69" customWidth="1"/>
    <col min="13729" max="13729" width="13" style="69" bestFit="1" customWidth="1"/>
    <col min="13730" max="13975" width="9.140625" style="69"/>
    <col min="13976" max="13976" width="6" style="69" customWidth="1"/>
    <col min="13977" max="13977" width="65.42578125" style="69" customWidth="1"/>
    <col min="13978" max="13978" width="7.85546875" style="69" customWidth="1"/>
    <col min="13979" max="13979" width="7" style="69" customWidth="1"/>
    <col min="13980" max="13980" width="12.5703125" style="69" customWidth="1"/>
    <col min="13981" max="13981" width="7.28515625" style="69" customWidth="1"/>
    <col min="13982" max="13982" width="11.85546875" style="69" customWidth="1"/>
    <col min="13983" max="13983" width="7.5703125" style="69" customWidth="1"/>
    <col min="13984" max="13984" width="12.140625" style="69" customWidth="1"/>
    <col min="13985" max="13985" width="13" style="69" bestFit="1" customWidth="1"/>
    <col min="13986" max="14231" width="9.140625" style="69"/>
    <col min="14232" max="14232" width="6" style="69" customWidth="1"/>
    <col min="14233" max="14233" width="65.42578125" style="69" customWidth="1"/>
    <col min="14234" max="14234" width="7.85546875" style="69" customWidth="1"/>
    <col min="14235" max="14235" width="7" style="69" customWidth="1"/>
    <col min="14236" max="14236" width="12.5703125" style="69" customWidth="1"/>
    <col min="14237" max="14237" width="7.28515625" style="69" customWidth="1"/>
    <col min="14238" max="14238" width="11.85546875" style="69" customWidth="1"/>
    <col min="14239" max="14239" width="7.5703125" style="69" customWidth="1"/>
    <col min="14240" max="14240" width="12.140625" style="69" customWidth="1"/>
    <col min="14241" max="14241" width="13" style="69" bestFit="1" customWidth="1"/>
    <col min="14242" max="14487" width="9.140625" style="69"/>
    <col min="14488" max="14488" width="6" style="69" customWidth="1"/>
    <col min="14489" max="14489" width="65.42578125" style="69" customWidth="1"/>
    <col min="14490" max="14490" width="7.85546875" style="69" customWidth="1"/>
    <col min="14491" max="14491" width="7" style="69" customWidth="1"/>
    <col min="14492" max="14492" width="12.5703125" style="69" customWidth="1"/>
    <col min="14493" max="14493" width="7.28515625" style="69" customWidth="1"/>
    <col min="14494" max="14494" width="11.85546875" style="69" customWidth="1"/>
    <col min="14495" max="14495" width="7.5703125" style="69" customWidth="1"/>
    <col min="14496" max="14496" width="12.140625" style="69" customWidth="1"/>
    <col min="14497" max="14497" width="13" style="69" bestFit="1" customWidth="1"/>
    <col min="14498" max="14743" width="9.140625" style="69"/>
    <col min="14744" max="14744" width="6" style="69" customWidth="1"/>
    <col min="14745" max="14745" width="65.42578125" style="69" customWidth="1"/>
    <col min="14746" max="14746" width="7.85546875" style="69" customWidth="1"/>
    <col min="14747" max="14747" width="7" style="69" customWidth="1"/>
    <col min="14748" max="14748" width="12.5703125" style="69" customWidth="1"/>
    <col min="14749" max="14749" width="7.28515625" style="69" customWidth="1"/>
    <col min="14750" max="14750" width="11.85546875" style="69" customWidth="1"/>
    <col min="14751" max="14751" width="7.5703125" style="69" customWidth="1"/>
    <col min="14752" max="14752" width="12.140625" style="69" customWidth="1"/>
    <col min="14753" max="14753" width="13" style="69" bestFit="1" customWidth="1"/>
    <col min="14754" max="14999" width="9.140625" style="69"/>
    <col min="15000" max="15000" width="6" style="69" customWidth="1"/>
    <col min="15001" max="15001" width="65.42578125" style="69" customWidth="1"/>
    <col min="15002" max="15002" width="7.85546875" style="69" customWidth="1"/>
    <col min="15003" max="15003" width="7" style="69" customWidth="1"/>
    <col min="15004" max="15004" width="12.5703125" style="69" customWidth="1"/>
    <col min="15005" max="15005" width="7.28515625" style="69" customWidth="1"/>
    <col min="15006" max="15006" width="11.85546875" style="69" customWidth="1"/>
    <col min="15007" max="15007" width="7.5703125" style="69" customWidth="1"/>
    <col min="15008" max="15008" width="12.140625" style="69" customWidth="1"/>
    <col min="15009" max="15009" width="13" style="69" bestFit="1" customWidth="1"/>
    <col min="15010" max="15255" width="9.140625" style="69"/>
    <col min="15256" max="15256" width="6" style="69" customWidth="1"/>
    <col min="15257" max="15257" width="65.42578125" style="69" customWidth="1"/>
    <col min="15258" max="15258" width="7.85546875" style="69" customWidth="1"/>
    <col min="15259" max="15259" width="7" style="69" customWidth="1"/>
    <col min="15260" max="15260" width="12.5703125" style="69" customWidth="1"/>
    <col min="15261" max="15261" width="7.28515625" style="69" customWidth="1"/>
    <col min="15262" max="15262" width="11.85546875" style="69" customWidth="1"/>
    <col min="15263" max="15263" width="7.5703125" style="69" customWidth="1"/>
    <col min="15264" max="15264" width="12.140625" style="69" customWidth="1"/>
    <col min="15265" max="15265" width="13" style="69" bestFit="1" customWidth="1"/>
    <col min="15266" max="15511" width="9.140625" style="69"/>
    <col min="15512" max="15512" width="6" style="69" customWidth="1"/>
    <col min="15513" max="15513" width="65.42578125" style="69" customWidth="1"/>
    <col min="15514" max="15514" width="7.85546875" style="69" customWidth="1"/>
    <col min="15515" max="15515" width="7" style="69" customWidth="1"/>
    <col min="15516" max="15516" width="12.5703125" style="69" customWidth="1"/>
    <col min="15517" max="15517" width="7.28515625" style="69" customWidth="1"/>
    <col min="15518" max="15518" width="11.85546875" style="69" customWidth="1"/>
    <col min="15519" max="15519" width="7.5703125" style="69" customWidth="1"/>
    <col min="15520" max="15520" width="12.140625" style="69" customWidth="1"/>
    <col min="15521" max="15521" width="13" style="69" bestFit="1" customWidth="1"/>
    <col min="15522" max="15767" width="9.140625" style="69"/>
    <col min="15768" max="15768" width="6" style="69" customWidth="1"/>
    <col min="15769" max="15769" width="65.42578125" style="69" customWidth="1"/>
    <col min="15770" max="15770" width="7.85546875" style="69" customWidth="1"/>
    <col min="15771" max="15771" width="7" style="69" customWidth="1"/>
    <col min="15772" max="15772" width="12.5703125" style="69" customWidth="1"/>
    <col min="15773" max="15773" width="7.28515625" style="69" customWidth="1"/>
    <col min="15774" max="15774" width="11.85546875" style="69" customWidth="1"/>
    <col min="15775" max="15775" width="7.5703125" style="69" customWidth="1"/>
    <col min="15776" max="15776" width="12.140625" style="69" customWidth="1"/>
    <col min="15777" max="15777" width="13" style="69" bestFit="1" customWidth="1"/>
    <col min="15778" max="16023" width="9.140625" style="69"/>
    <col min="16024" max="16024" width="6" style="69" customWidth="1"/>
    <col min="16025" max="16025" width="65.42578125" style="69" customWidth="1"/>
    <col min="16026" max="16026" width="7.85546875" style="69" customWidth="1"/>
    <col min="16027" max="16027" width="7" style="69" customWidth="1"/>
    <col min="16028" max="16028" width="12.5703125" style="69" customWidth="1"/>
    <col min="16029" max="16029" width="7.28515625" style="69" customWidth="1"/>
    <col min="16030" max="16030" width="11.85546875" style="69" customWidth="1"/>
    <col min="16031" max="16031" width="7.5703125" style="69" customWidth="1"/>
    <col min="16032" max="16032" width="12.140625" style="69" customWidth="1"/>
    <col min="16033" max="16033" width="13" style="69" bestFit="1" customWidth="1"/>
    <col min="16034" max="16384" width="9.140625" style="69"/>
  </cols>
  <sheetData>
    <row r="7" spans="1:13" s="66" customFormat="1" ht="36" customHeight="1" x14ac:dyDescent="0.25">
      <c r="A7" s="174" t="s">
        <v>175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</row>
    <row r="8" spans="1:13" ht="14.25" customHeight="1" x14ac:dyDescent="0.25">
      <c r="A8" s="67"/>
      <c r="B8" s="68"/>
      <c r="C8" s="68"/>
      <c r="F8" s="70"/>
      <c r="G8" s="71"/>
      <c r="K8" s="173" t="s">
        <v>0</v>
      </c>
      <c r="L8" s="173"/>
      <c r="M8" s="173"/>
    </row>
    <row r="9" spans="1:13" ht="21.75" customHeight="1" x14ac:dyDescent="0.25">
      <c r="A9" s="175" t="s">
        <v>1</v>
      </c>
      <c r="B9" s="168" t="s">
        <v>2</v>
      </c>
      <c r="C9" s="176" t="s">
        <v>3</v>
      </c>
      <c r="D9" s="169" t="s">
        <v>20</v>
      </c>
      <c r="E9" s="172"/>
      <c r="F9" s="172"/>
      <c r="G9" s="172"/>
      <c r="H9" s="172"/>
      <c r="I9" s="172"/>
      <c r="J9" s="172"/>
      <c r="K9" s="172"/>
      <c r="L9" s="172"/>
      <c r="M9" s="170"/>
    </row>
    <row r="10" spans="1:13" ht="23.25" customHeight="1" x14ac:dyDescent="0.25">
      <c r="A10" s="175"/>
      <c r="B10" s="168"/>
      <c r="C10" s="176"/>
      <c r="D10" s="168" t="s">
        <v>46</v>
      </c>
      <c r="E10" s="168"/>
      <c r="F10" s="168" t="s">
        <v>47</v>
      </c>
      <c r="G10" s="168"/>
      <c r="H10" s="168" t="s">
        <v>48</v>
      </c>
      <c r="I10" s="168"/>
      <c r="J10" s="168" t="s">
        <v>49</v>
      </c>
      <c r="K10" s="168"/>
      <c r="L10" s="168" t="s">
        <v>223</v>
      </c>
      <c r="M10" s="168"/>
    </row>
    <row r="11" spans="1:13" ht="15.75" customHeight="1" x14ac:dyDescent="0.25">
      <c r="A11" s="175"/>
      <c r="B11" s="168"/>
      <c r="C11" s="176"/>
      <c r="D11" s="18" t="s">
        <v>4</v>
      </c>
      <c r="E11" s="72" t="s">
        <v>5</v>
      </c>
      <c r="F11" s="18" t="s">
        <v>4</v>
      </c>
      <c r="G11" s="72" t="s">
        <v>5</v>
      </c>
      <c r="H11" s="18" t="s">
        <v>4</v>
      </c>
      <c r="I11" s="72" t="s">
        <v>5</v>
      </c>
      <c r="J11" s="18" t="s">
        <v>4</v>
      </c>
      <c r="K11" s="72" t="s">
        <v>5</v>
      </c>
      <c r="L11" s="18" t="s">
        <v>4</v>
      </c>
      <c r="M11" s="72" t="s">
        <v>5</v>
      </c>
    </row>
    <row r="12" spans="1:13" s="73" customFormat="1" ht="15" customHeight="1" x14ac:dyDescent="0.25">
      <c r="A12" s="33">
        <v>1</v>
      </c>
      <c r="B12" s="34">
        <v>2</v>
      </c>
      <c r="C12" s="35">
        <v>3</v>
      </c>
      <c r="D12" s="34" t="s">
        <v>13</v>
      </c>
      <c r="E12" s="35" t="s">
        <v>39</v>
      </c>
      <c r="F12" s="34" t="s">
        <v>40</v>
      </c>
      <c r="G12" s="35" t="s">
        <v>41</v>
      </c>
      <c r="H12" s="34" t="s">
        <v>35</v>
      </c>
      <c r="I12" s="35" t="s">
        <v>36</v>
      </c>
      <c r="J12" s="34" t="s">
        <v>42</v>
      </c>
      <c r="K12" s="35" t="s">
        <v>43</v>
      </c>
      <c r="L12" s="34" t="s">
        <v>38</v>
      </c>
      <c r="M12" s="35" t="s">
        <v>44</v>
      </c>
    </row>
    <row r="13" spans="1:13" s="73" customFormat="1" ht="30" x14ac:dyDescent="0.25">
      <c r="A13" s="37">
        <v>1</v>
      </c>
      <c r="B13" s="38" t="s">
        <v>74</v>
      </c>
      <c r="C13" s="74"/>
      <c r="D13" s="75"/>
      <c r="E13" s="41">
        <f>E14+E17+E20</f>
        <v>381.39</v>
      </c>
      <c r="F13" s="41"/>
      <c r="G13" s="41">
        <f t="shared" ref="G13:M13" si="0">G14+G17+G20</f>
        <v>138.64365737905334</v>
      </c>
      <c r="H13" s="41"/>
      <c r="I13" s="41">
        <f t="shared" si="0"/>
        <v>1767.2472126414123</v>
      </c>
      <c r="J13" s="41"/>
      <c r="K13" s="41">
        <f t="shared" si="0"/>
        <v>3342.0000889301973</v>
      </c>
      <c r="L13" s="41"/>
      <c r="M13" s="41">
        <f t="shared" si="0"/>
        <v>7186.9530972635303</v>
      </c>
    </row>
    <row r="14" spans="1:13" s="73" customFormat="1" ht="46.5" customHeight="1" x14ac:dyDescent="0.25">
      <c r="A14" s="43">
        <v>1.1000000000000001</v>
      </c>
      <c r="B14" s="5" t="s">
        <v>45</v>
      </c>
      <c r="C14" s="20" t="s">
        <v>8</v>
      </c>
      <c r="D14" s="76"/>
      <c r="E14" s="77">
        <v>0</v>
      </c>
      <c r="F14" s="77"/>
      <c r="G14" s="77">
        <v>138.64365737905334</v>
      </c>
      <c r="H14" s="78">
        <v>3</v>
      </c>
      <c r="I14" s="77">
        <v>1713.8172126414122</v>
      </c>
      <c r="J14" s="78">
        <v>6</v>
      </c>
      <c r="K14" s="77">
        <v>3342.0000889301973</v>
      </c>
      <c r="L14" s="78">
        <v>6</v>
      </c>
      <c r="M14" s="77">
        <v>3342.0000889301973</v>
      </c>
    </row>
    <row r="15" spans="1:13" ht="20.100000000000001" customHeight="1" x14ac:dyDescent="0.25">
      <c r="A15" s="3" t="s">
        <v>25</v>
      </c>
      <c r="B15" s="48" t="s">
        <v>185</v>
      </c>
      <c r="C15" s="79" t="s">
        <v>8</v>
      </c>
      <c r="D15" s="80"/>
      <c r="E15" s="81">
        <v>0</v>
      </c>
      <c r="F15" s="81"/>
      <c r="G15" s="81">
        <v>0</v>
      </c>
      <c r="H15" s="82">
        <v>3</v>
      </c>
      <c r="I15" s="81">
        <v>1670.9999999965239</v>
      </c>
      <c r="J15" s="82">
        <v>6</v>
      </c>
      <c r="K15" s="81">
        <v>3342.0000889301973</v>
      </c>
      <c r="L15" s="82">
        <v>6</v>
      </c>
      <c r="M15" s="81">
        <v>3342.0000889301973</v>
      </c>
    </row>
    <row r="16" spans="1:13" s="84" customFormat="1" ht="20.100000000000001" customHeight="1" x14ac:dyDescent="0.25">
      <c r="A16" s="3" t="s">
        <v>26</v>
      </c>
      <c r="B16" s="48" t="s">
        <v>184</v>
      </c>
      <c r="C16" s="6"/>
      <c r="D16" s="80"/>
      <c r="E16" s="81">
        <v>0</v>
      </c>
      <c r="F16" s="81"/>
      <c r="G16" s="81">
        <v>138.64365737905334</v>
      </c>
      <c r="H16" s="82"/>
      <c r="I16" s="81">
        <v>42.817212644888201</v>
      </c>
      <c r="J16" s="83"/>
      <c r="K16" s="81">
        <v>0</v>
      </c>
      <c r="L16" s="83"/>
      <c r="M16" s="81">
        <v>0</v>
      </c>
    </row>
    <row r="17" spans="1:14" s="73" customFormat="1" ht="29.25" customHeight="1" x14ac:dyDescent="0.25">
      <c r="A17" s="43">
        <v>1.2</v>
      </c>
      <c r="B17" s="5" t="s">
        <v>257</v>
      </c>
      <c r="C17" s="20" t="s">
        <v>8</v>
      </c>
      <c r="D17" s="76">
        <v>3.1</v>
      </c>
      <c r="E17" s="77">
        <v>381.39</v>
      </c>
      <c r="F17" s="77"/>
      <c r="G17" s="77">
        <v>0</v>
      </c>
      <c r="H17" s="78"/>
      <c r="I17" s="77">
        <v>0</v>
      </c>
      <c r="J17" s="78"/>
      <c r="K17" s="77">
        <v>0</v>
      </c>
      <c r="L17" s="78"/>
      <c r="M17" s="77">
        <v>0</v>
      </c>
    </row>
    <row r="18" spans="1:14" ht="20.100000000000001" customHeight="1" x14ac:dyDescent="0.25">
      <c r="A18" s="3" t="s">
        <v>25</v>
      </c>
      <c r="B18" s="48" t="s">
        <v>185</v>
      </c>
      <c r="C18" s="79" t="s">
        <v>8</v>
      </c>
      <c r="D18" s="81">
        <v>3.1</v>
      </c>
      <c r="E18" s="81">
        <v>359.27</v>
      </c>
      <c r="F18" s="81"/>
      <c r="G18" s="81">
        <v>0</v>
      </c>
      <c r="H18" s="82"/>
      <c r="I18" s="81">
        <v>0</v>
      </c>
      <c r="J18" s="82"/>
      <c r="K18" s="81">
        <v>0</v>
      </c>
      <c r="L18" s="82"/>
      <c r="M18" s="81">
        <v>0</v>
      </c>
    </row>
    <row r="19" spans="1:14" ht="20.100000000000001" customHeight="1" x14ac:dyDescent="0.25">
      <c r="A19" s="3" t="s">
        <v>26</v>
      </c>
      <c r="B19" s="48" t="s">
        <v>184</v>
      </c>
      <c r="C19" s="21"/>
      <c r="D19" s="80"/>
      <c r="E19" s="81">
        <v>22.12</v>
      </c>
      <c r="F19" s="81"/>
      <c r="G19" s="81">
        <v>0</v>
      </c>
      <c r="H19" s="82"/>
      <c r="I19" s="81">
        <v>0</v>
      </c>
      <c r="J19" s="82"/>
      <c r="K19" s="81">
        <v>0</v>
      </c>
      <c r="L19" s="82"/>
      <c r="M19" s="81">
        <v>0</v>
      </c>
    </row>
    <row r="20" spans="1:14" s="73" customFormat="1" ht="32.25" customHeight="1" x14ac:dyDescent="0.25">
      <c r="A20" s="43">
        <v>1.3</v>
      </c>
      <c r="B20" s="5" t="s">
        <v>119</v>
      </c>
      <c r="C20" s="20" t="s">
        <v>8</v>
      </c>
      <c r="D20" s="76"/>
      <c r="E20" s="77">
        <v>0</v>
      </c>
      <c r="F20" s="77"/>
      <c r="G20" s="77">
        <v>0</v>
      </c>
      <c r="H20" s="78"/>
      <c r="I20" s="77">
        <v>53.430000000000007</v>
      </c>
      <c r="J20" s="78"/>
      <c r="K20" s="78">
        <v>0</v>
      </c>
      <c r="L20" s="78">
        <v>18</v>
      </c>
      <c r="M20" s="77">
        <v>3844.9530083333329</v>
      </c>
    </row>
    <row r="21" spans="1:14" ht="20.100000000000001" customHeight="1" x14ac:dyDescent="0.25">
      <c r="A21" s="3" t="s">
        <v>25</v>
      </c>
      <c r="B21" s="48" t="s">
        <v>185</v>
      </c>
      <c r="C21" s="79" t="s">
        <v>8</v>
      </c>
      <c r="D21" s="80"/>
      <c r="E21" s="81">
        <v>0</v>
      </c>
      <c r="F21" s="81"/>
      <c r="G21" s="81">
        <v>0</v>
      </c>
      <c r="H21" s="81"/>
      <c r="I21" s="81">
        <v>0</v>
      </c>
      <c r="J21" s="80"/>
      <c r="K21" s="81">
        <v>0</v>
      </c>
      <c r="L21" s="82">
        <v>18</v>
      </c>
      <c r="M21" s="81">
        <v>3844.9530083333329</v>
      </c>
    </row>
    <row r="22" spans="1:14" s="84" customFormat="1" ht="20.100000000000001" customHeight="1" x14ac:dyDescent="0.25">
      <c r="A22" s="3" t="s">
        <v>26</v>
      </c>
      <c r="B22" s="48" t="s">
        <v>184</v>
      </c>
      <c r="C22" s="6"/>
      <c r="D22" s="80"/>
      <c r="E22" s="81">
        <v>0</v>
      </c>
      <c r="F22" s="80"/>
      <c r="G22" s="81">
        <v>0</v>
      </c>
      <c r="H22" s="80"/>
      <c r="I22" s="81">
        <v>53.430000000000007</v>
      </c>
      <c r="J22" s="80"/>
      <c r="K22" s="81">
        <v>0</v>
      </c>
      <c r="L22" s="80"/>
      <c r="M22" s="81">
        <v>0</v>
      </c>
    </row>
    <row r="23" spans="1:14" ht="36.75" customHeight="1" x14ac:dyDescent="0.25">
      <c r="A23" s="37">
        <v>2</v>
      </c>
      <c r="B23" s="85" t="s">
        <v>75</v>
      </c>
      <c r="C23" s="86"/>
      <c r="D23" s="87"/>
      <c r="E23" s="87">
        <f>E24+E25+E26+E27+E28+E29+E31+E34+E35+E36+E37+E38+E39+E40+E41+E42+E43+E44</f>
        <v>7785.9787297580051</v>
      </c>
      <c r="F23" s="87"/>
      <c r="G23" s="87">
        <f t="shared" ref="G23:M23" si="1">G24+G25+G26+G27+G28+G29+G31+G34+G35+G36+G37+G38+G39+G40+G41+G42+G43+G44</f>
        <v>8161.8887999999979</v>
      </c>
      <c r="H23" s="87"/>
      <c r="I23" s="87">
        <f t="shared" si="1"/>
        <v>13404.231345999999</v>
      </c>
      <c r="J23" s="87"/>
      <c r="K23" s="87">
        <f t="shared" si="1"/>
        <v>11599.19066243855</v>
      </c>
      <c r="L23" s="87"/>
      <c r="M23" s="87">
        <f t="shared" si="1"/>
        <v>10743.613454960732</v>
      </c>
      <c r="N23" s="97"/>
    </row>
    <row r="24" spans="1:14" ht="64.5" customHeight="1" x14ac:dyDescent="0.25">
      <c r="A24" s="1">
        <v>2.1</v>
      </c>
      <c r="B24" s="5" t="s">
        <v>203</v>
      </c>
      <c r="C24" s="17" t="s">
        <v>8</v>
      </c>
      <c r="D24" s="76">
        <v>28.1</v>
      </c>
      <c r="E24" s="77">
        <v>5781.5140769680365</v>
      </c>
      <c r="F24" s="89"/>
      <c r="G24" s="77">
        <v>0</v>
      </c>
      <c r="H24" s="89"/>
      <c r="I24" s="77">
        <v>0</v>
      </c>
      <c r="J24" s="89"/>
      <c r="K24" s="77">
        <v>0</v>
      </c>
      <c r="L24" s="89"/>
      <c r="M24" s="77">
        <v>0</v>
      </c>
    </row>
    <row r="25" spans="1:14" s="73" customFormat="1" ht="71.25" customHeight="1" x14ac:dyDescent="0.25">
      <c r="A25" s="43">
        <v>2.2000000000000002</v>
      </c>
      <c r="B25" s="5" t="s">
        <v>214</v>
      </c>
      <c r="C25" s="17" t="s">
        <v>8</v>
      </c>
      <c r="D25" s="76">
        <v>0.28199999999999997</v>
      </c>
      <c r="E25" s="77">
        <v>79.460082940761595</v>
      </c>
      <c r="F25" s="77"/>
      <c r="G25" s="77">
        <v>0</v>
      </c>
      <c r="H25" s="77"/>
      <c r="I25" s="77">
        <v>0</v>
      </c>
      <c r="J25" s="77">
        <v>17.7</v>
      </c>
      <c r="K25" s="77">
        <v>2464.8059429785485</v>
      </c>
      <c r="L25" s="76">
        <v>18.536561395786098</v>
      </c>
      <c r="M25" s="77">
        <v>2581.3009429785488</v>
      </c>
    </row>
    <row r="26" spans="1:14" ht="63.75" customHeight="1" x14ac:dyDescent="0.25">
      <c r="A26" s="1">
        <v>2.2999999999999998</v>
      </c>
      <c r="B26" s="5" t="s">
        <v>204</v>
      </c>
      <c r="C26" s="17" t="s">
        <v>8</v>
      </c>
      <c r="D26" s="76">
        <v>4.0329999999999995</v>
      </c>
      <c r="E26" s="77">
        <v>213.37114549130899</v>
      </c>
      <c r="F26" s="76">
        <v>32.966999999999999</v>
      </c>
      <c r="G26" s="77">
        <v>3156.5371999999998</v>
      </c>
      <c r="H26" s="89"/>
      <c r="I26" s="77">
        <v>0</v>
      </c>
      <c r="J26" s="89"/>
      <c r="K26" s="77">
        <v>0</v>
      </c>
      <c r="L26" s="89"/>
      <c r="M26" s="77">
        <v>0</v>
      </c>
    </row>
    <row r="27" spans="1:14" ht="63.75" customHeight="1" x14ac:dyDescent="0.25">
      <c r="A27" s="1">
        <v>2.4</v>
      </c>
      <c r="B27" s="5" t="s">
        <v>206</v>
      </c>
      <c r="C27" s="17" t="s">
        <v>8</v>
      </c>
      <c r="D27" s="76">
        <v>5.6689999999999996</v>
      </c>
      <c r="E27" s="77">
        <v>352.09376789736802</v>
      </c>
      <c r="F27" s="89"/>
      <c r="G27" s="77">
        <v>0</v>
      </c>
      <c r="H27" s="89"/>
      <c r="I27" s="77">
        <v>0</v>
      </c>
      <c r="J27" s="89"/>
      <c r="K27" s="77">
        <v>0</v>
      </c>
      <c r="L27" s="89"/>
      <c r="M27" s="77">
        <v>0</v>
      </c>
    </row>
    <row r="28" spans="1:14" ht="73.5" customHeight="1" x14ac:dyDescent="0.25">
      <c r="A28" s="1">
        <v>2.5</v>
      </c>
      <c r="B28" s="5" t="s">
        <v>213</v>
      </c>
      <c r="C28" s="17" t="s">
        <v>8</v>
      </c>
      <c r="D28" s="76">
        <v>6.7696000000000005</v>
      </c>
      <c r="E28" s="77">
        <v>1183.89965646053</v>
      </c>
      <c r="F28" s="89"/>
      <c r="G28" s="77">
        <v>0</v>
      </c>
      <c r="H28" s="89"/>
      <c r="I28" s="77">
        <v>0</v>
      </c>
      <c r="J28" s="76">
        <v>33.666666666666664</v>
      </c>
      <c r="K28" s="77">
        <v>6822.4669999999996</v>
      </c>
      <c r="L28" s="77">
        <v>36.455573035384411</v>
      </c>
      <c r="M28" s="77">
        <v>7387.6319999999996</v>
      </c>
    </row>
    <row r="29" spans="1:14" s="73" customFormat="1" ht="33" customHeight="1" x14ac:dyDescent="0.25">
      <c r="A29" s="43">
        <v>2.6</v>
      </c>
      <c r="B29" s="5" t="s">
        <v>146</v>
      </c>
      <c r="C29" s="20"/>
      <c r="D29" s="76"/>
      <c r="E29" s="77">
        <v>0</v>
      </c>
      <c r="F29" s="77"/>
      <c r="G29" s="77">
        <v>66.83</v>
      </c>
      <c r="H29" s="77"/>
      <c r="I29" s="77">
        <v>0</v>
      </c>
      <c r="J29" s="77"/>
      <c r="K29" s="77">
        <v>0</v>
      </c>
      <c r="L29" s="77"/>
      <c r="M29" s="77">
        <v>0</v>
      </c>
    </row>
    <row r="30" spans="1:14" ht="30.75" customHeight="1" x14ac:dyDescent="0.25">
      <c r="A30" s="3" t="s">
        <v>25</v>
      </c>
      <c r="B30" s="48" t="s">
        <v>147</v>
      </c>
      <c r="C30" s="54" t="s">
        <v>60</v>
      </c>
      <c r="D30" s="80"/>
      <c r="E30" s="81">
        <v>0</v>
      </c>
      <c r="F30" s="90">
        <v>1</v>
      </c>
      <c r="G30" s="81">
        <v>66.83</v>
      </c>
      <c r="H30" s="90"/>
      <c r="I30" s="81">
        <v>0</v>
      </c>
      <c r="J30" s="80"/>
      <c r="K30" s="81">
        <v>0</v>
      </c>
      <c r="L30" s="80"/>
      <c r="M30" s="77">
        <v>0</v>
      </c>
    </row>
    <row r="31" spans="1:14" s="73" customFormat="1" ht="30.75" customHeight="1" x14ac:dyDescent="0.25">
      <c r="A31" s="43">
        <v>2.7</v>
      </c>
      <c r="B31" s="5" t="s">
        <v>148</v>
      </c>
      <c r="C31" s="20"/>
      <c r="D31" s="77"/>
      <c r="E31" s="77">
        <v>0</v>
      </c>
      <c r="F31" s="77"/>
      <c r="G31" s="77">
        <v>84.975000000000009</v>
      </c>
      <c r="H31" s="77"/>
      <c r="I31" s="77">
        <v>0</v>
      </c>
      <c r="J31" s="77"/>
      <c r="K31" s="77">
        <v>459.44490000000002</v>
      </c>
      <c r="L31" s="77"/>
      <c r="M31" s="77">
        <v>0</v>
      </c>
    </row>
    <row r="32" spans="1:14" ht="30.75" customHeight="1" x14ac:dyDescent="0.25">
      <c r="A32" s="3" t="s">
        <v>25</v>
      </c>
      <c r="B32" s="48" t="s">
        <v>186</v>
      </c>
      <c r="C32" s="54" t="s">
        <v>60</v>
      </c>
      <c r="D32" s="80"/>
      <c r="E32" s="81">
        <v>0</v>
      </c>
      <c r="F32" s="90">
        <v>1</v>
      </c>
      <c r="G32" s="81">
        <v>84.975000000000009</v>
      </c>
      <c r="H32" s="80"/>
      <c r="I32" s="81">
        <v>0</v>
      </c>
      <c r="J32" s="80"/>
      <c r="K32" s="81">
        <v>0</v>
      </c>
      <c r="L32" s="80"/>
      <c r="M32" s="77">
        <v>0</v>
      </c>
    </row>
    <row r="33" spans="1:13" ht="60" customHeight="1" x14ac:dyDescent="0.25">
      <c r="A33" s="3" t="s">
        <v>26</v>
      </c>
      <c r="B33" s="48" t="s">
        <v>205</v>
      </c>
      <c r="C33" s="54" t="s">
        <v>8</v>
      </c>
      <c r="D33" s="81"/>
      <c r="E33" s="81">
        <v>0</v>
      </c>
      <c r="F33" s="81"/>
      <c r="G33" s="81">
        <v>0</v>
      </c>
      <c r="H33" s="83"/>
      <c r="I33" s="81">
        <v>0</v>
      </c>
      <c r="J33" s="83">
        <v>6.4039999999999999</v>
      </c>
      <c r="K33" s="81">
        <v>459.44490000000002</v>
      </c>
      <c r="L33" s="83"/>
      <c r="M33" s="77">
        <v>0</v>
      </c>
    </row>
    <row r="34" spans="1:13" ht="51" customHeight="1" x14ac:dyDescent="0.25">
      <c r="A34" s="43">
        <v>2.8</v>
      </c>
      <c r="B34" s="5" t="s">
        <v>107</v>
      </c>
      <c r="C34" s="17" t="s">
        <v>8</v>
      </c>
      <c r="D34" s="89"/>
      <c r="E34" s="77">
        <v>0</v>
      </c>
      <c r="F34" s="76">
        <v>0.57199999999999995</v>
      </c>
      <c r="G34" s="77">
        <v>36.119999999999997</v>
      </c>
      <c r="H34" s="89"/>
      <c r="I34" s="77">
        <v>0</v>
      </c>
      <c r="J34" s="89"/>
      <c r="K34" s="77">
        <v>0</v>
      </c>
      <c r="L34" s="89"/>
      <c r="M34" s="77">
        <v>0</v>
      </c>
    </row>
    <row r="35" spans="1:13" ht="62.25" customHeight="1" x14ac:dyDescent="0.25">
      <c r="A35" s="1">
        <v>2.9</v>
      </c>
      <c r="B35" s="5" t="s">
        <v>149</v>
      </c>
      <c r="C35" s="17" t="s">
        <v>60</v>
      </c>
      <c r="D35" s="89"/>
      <c r="E35" s="77">
        <v>0</v>
      </c>
      <c r="F35" s="91">
        <v>1</v>
      </c>
      <c r="G35" s="77">
        <v>25.5</v>
      </c>
      <c r="H35" s="89"/>
      <c r="I35" s="77">
        <v>0</v>
      </c>
      <c r="J35" s="89"/>
      <c r="K35" s="77">
        <v>0</v>
      </c>
      <c r="L35" s="89"/>
      <c r="M35" s="77">
        <v>0</v>
      </c>
    </row>
    <row r="36" spans="1:13" ht="75" customHeight="1" x14ac:dyDescent="0.25">
      <c r="A36" s="2">
        <v>2.1</v>
      </c>
      <c r="B36" s="5" t="s">
        <v>207</v>
      </c>
      <c r="C36" s="17" t="s">
        <v>8</v>
      </c>
      <c r="D36" s="89"/>
      <c r="E36" s="77">
        <v>0</v>
      </c>
      <c r="F36" s="76">
        <v>2.3679999999999999</v>
      </c>
      <c r="G36" s="77">
        <v>110.07999999999998</v>
      </c>
      <c r="H36" s="89"/>
      <c r="I36" s="77">
        <v>0</v>
      </c>
      <c r="J36" s="76">
        <v>16.75</v>
      </c>
      <c r="K36" s="77">
        <v>1670.6149</v>
      </c>
      <c r="L36" s="89"/>
      <c r="M36" s="77">
        <v>0</v>
      </c>
    </row>
    <row r="37" spans="1:13" ht="47.25" customHeight="1" x14ac:dyDescent="0.25">
      <c r="A37" s="2">
        <v>2.11</v>
      </c>
      <c r="B37" s="5" t="s">
        <v>233</v>
      </c>
      <c r="C37" s="17"/>
      <c r="D37" s="89"/>
      <c r="E37" s="77">
        <v>0</v>
      </c>
      <c r="F37" s="76">
        <v>14.3</v>
      </c>
      <c r="G37" s="77">
        <v>15.200000000000001</v>
      </c>
      <c r="H37" s="89"/>
      <c r="I37" s="77">
        <v>0</v>
      </c>
      <c r="J37" s="89"/>
      <c r="K37" s="77">
        <v>0</v>
      </c>
      <c r="L37" s="89"/>
      <c r="M37" s="77">
        <v>0</v>
      </c>
    </row>
    <row r="38" spans="1:13" ht="69.75" customHeight="1" x14ac:dyDescent="0.25">
      <c r="A38" s="2">
        <v>2.12</v>
      </c>
      <c r="B38" s="5" t="s">
        <v>208</v>
      </c>
      <c r="C38" s="17" t="s">
        <v>8</v>
      </c>
      <c r="D38" s="89"/>
      <c r="E38" s="77">
        <v>0</v>
      </c>
      <c r="F38" s="92">
        <v>30</v>
      </c>
      <c r="G38" s="77">
        <v>2992.2479999999996</v>
      </c>
      <c r="H38" s="89"/>
      <c r="I38" s="77">
        <v>0</v>
      </c>
      <c r="J38" s="89"/>
      <c r="K38" s="77">
        <v>0</v>
      </c>
      <c r="L38" s="89"/>
      <c r="M38" s="77">
        <v>0</v>
      </c>
    </row>
    <row r="39" spans="1:13" ht="65.25" customHeight="1" x14ac:dyDescent="0.25">
      <c r="A39" s="2">
        <v>2.13</v>
      </c>
      <c r="B39" s="5" t="s">
        <v>209</v>
      </c>
      <c r="C39" s="17" t="s">
        <v>8</v>
      </c>
      <c r="D39" s="89"/>
      <c r="E39" s="77">
        <v>0</v>
      </c>
      <c r="F39" s="92">
        <v>10</v>
      </c>
      <c r="G39" s="77">
        <v>1496.124</v>
      </c>
      <c r="H39" s="92">
        <v>10</v>
      </c>
      <c r="I39" s="77">
        <v>1496.124</v>
      </c>
      <c r="J39" s="89"/>
      <c r="K39" s="77">
        <v>0</v>
      </c>
      <c r="L39" s="89"/>
      <c r="M39" s="77">
        <v>0</v>
      </c>
    </row>
    <row r="40" spans="1:13" ht="69" customHeight="1" x14ac:dyDescent="0.25">
      <c r="A40" s="2">
        <v>2.14</v>
      </c>
      <c r="B40" s="5" t="s">
        <v>210</v>
      </c>
      <c r="C40" s="17" t="s">
        <v>8</v>
      </c>
      <c r="D40" s="89"/>
      <c r="E40" s="77">
        <v>0</v>
      </c>
      <c r="F40" s="92"/>
      <c r="G40" s="77">
        <v>0</v>
      </c>
      <c r="H40" s="76">
        <v>12.054</v>
      </c>
      <c r="I40" s="77">
        <v>519.42999999999995</v>
      </c>
      <c r="J40" s="89"/>
      <c r="K40" s="77">
        <v>0</v>
      </c>
      <c r="L40" s="89"/>
      <c r="M40" s="77">
        <v>0</v>
      </c>
    </row>
    <row r="41" spans="1:13" ht="65.25" customHeight="1" x14ac:dyDescent="0.25">
      <c r="A41" s="2">
        <v>2.15</v>
      </c>
      <c r="B41" s="5" t="s">
        <v>211</v>
      </c>
      <c r="C41" s="17" t="s">
        <v>8</v>
      </c>
      <c r="D41" s="89"/>
      <c r="E41" s="77">
        <v>0</v>
      </c>
      <c r="F41" s="92"/>
      <c r="G41" s="77">
        <v>0</v>
      </c>
      <c r="H41" s="92">
        <v>50</v>
      </c>
      <c r="I41" s="77">
        <v>9087.119999999999</v>
      </c>
      <c r="J41" s="89"/>
      <c r="K41" s="77">
        <v>0</v>
      </c>
      <c r="L41" s="89"/>
      <c r="M41" s="77">
        <v>0</v>
      </c>
    </row>
    <row r="42" spans="1:13" ht="68.25" customHeight="1" x14ac:dyDescent="0.25">
      <c r="A42" s="2">
        <v>2.16</v>
      </c>
      <c r="B42" s="5" t="s">
        <v>212</v>
      </c>
      <c r="C42" s="17" t="s">
        <v>8</v>
      </c>
      <c r="D42" s="89"/>
      <c r="E42" s="77">
        <v>0</v>
      </c>
      <c r="F42" s="89"/>
      <c r="G42" s="77">
        <v>0</v>
      </c>
      <c r="H42" s="92">
        <v>26.4</v>
      </c>
      <c r="I42" s="77">
        <v>2121.5</v>
      </c>
      <c r="J42" s="89"/>
      <c r="K42" s="77">
        <v>0</v>
      </c>
      <c r="L42" s="89"/>
      <c r="M42" s="77">
        <v>0</v>
      </c>
    </row>
    <row r="43" spans="1:13" ht="62.25" customHeight="1" x14ac:dyDescent="0.25">
      <c r="A43" s="2">
        <v>2.17</v>
      </c>
      <c r="B43" s="5" t="s">
        <v>234</v>
      </c>
      <c r="C43" s="17" t="s">
        <v>8</v>
      </c>
      <c r="D43" s="89"/>
      <c r="E43" s="77">
        <v>0</v>
      </c>
      <c r="F43" s="89"/>
      <c r="G43" s="77">
        <v>0</v>
      </c>
      <c r="H43" s="89"/>
      <c r="I43" s="77">
        <v>0</v>
      </c>
      <c r="J43" s="89"/>
      <c r="K43" s="77">
        <v>0</v>
      </c>
      <c r="L43" s="76">
        <v>14.85</v>
      </c>
      <c r="M43" s="77">
        <v>591.91330292488396</v>
      </c>
    </row>
    <row r="44" spans="1:13" ht="77.25" customHeight="1" x14ac:dyDescent="0.25">
      <c r="A44" s="2">
        <v>2.1800000000000002</v>
      </c>
      <c r="B44" s="5" t="s">
        <v>190</v>
      </c>
      <c r="C44" s="17"/>
      <c r="D44" s="89"/>
      <c r="E44" s="77">
        <v>175.64</v>
      </c>
      <c r="F44" s="89"/>
      <c r="G44" s="77">
        <v>178.27459999999996</v>
      </c>
      <c r="H44" s="89"/>
      <c r="I44" s="77">
        <v>180.05734599999997</v>
      </c>
      <c r="J44" s="89"/>
      <c r="K44" s="77">
        <v>181.85791945999998</v>
      </c>
      <c r="L44" s="89"/>
      <c r="M44" s="77">
        <v>182.76720905729997</v>
      </c>
    </row>
    <row r="45" spans="1:13" ht="78.75" customHeight="1" x14ac:dyDescent="0.25">
      <c r="A45" s="37">
        <v>3</v>
      </c>
      <c r="B45" s="38" t="s">
        <v>61</v>
      </c>
      <c r="C45" s="39"/>
      <c r="D45" s="93"/>
      <c r="E45" s="88">
        <f>E46+E68+E74</f>
        <v>430.94161750626523</v>
      </c>
      <c r="F45" s="88"/>
      <c r="G45" s="88">
        <f t="shared" ref="G45:M45" si="2">G46+G68+G74</f>
        <v>531.50060198865231</v>
      </c>
      <c r="H45" s="88"/>
      <c r="I45" s="88">
        <f t="shared" si="2"/>
        <v>728.08063208808494</v>
      </c>
      <c r="J45" s="88"/>
      <c r="K45" s="88">
        <f t="shared" si="2"/>
        <v>2303.2169999999996</v>
      </c>
      <c r="L45" s="88"/>
      <c r="M45" s="88">
        <f t="shared" si="2"/>
        <v>423.34888474725153</v>
      </c>
    </row>
    <row r="46" spans="1:13" ht="20.100000000000001" customHeight="1" x14ac:dyDescent="0.25">
      <c r="A46" s="1">
        <v>3.1</v>
      </c>
      <c r="B46" s="5" t="s">
        <v>62</v>
      </c>
      <c r="C46" s="44"/>
      <c r="D46" s="94"/>
      <c r="E46" s="46">
        <f>SUM(E47:E67)</f>
        <v>360.34849007467699</v>
      </c>
      <c r="F46" s="46"/>
      <c r="G46" s="46">
        <f t="shared" ref="G46:M46" si="3">SUM(G47:G67)</f>
        <v>442.69999999999993</v>
      </c>
      <c r="H46" s="46"/>
      <c r="I46" s="46">
        <f t="shared" si="3"/>
        <v>629.16</v>
      </c>
      <c r="J46" s="46"/>
      <c r="K46" s="46">
        <f t="shared" si="3"/>
        <v>2303.2169999999996</v>
      </c>
      <c r="L46" s="46"/>
      <c r="M46" s="46">
        <f t="shared" si="3"/>
        <v>360.61199999999997</v>
      </c>
    </row>
    <row r="47" spans="1:13" ht="20.100000000000001" customHeight="1" x14ac:dyDescent="0.25">
      <c r="A47" s="3" t="s">
        <v>25</v>
      </c>
      <c r="B47" s="48" t="s">
        <v>82</v>
      </c>
      <c r="C47" s="54" t="s">
        <v>65</v>
      </c>
      <c r="D47" s="90">
        <v>1</v>
      </c>
      <c r="E47" s="51">
        <v>105.773699988863</v>
      </c>
      <c r="F47" s="90"/>
      <c r="G47" s="51">
        <v>0</v>
      </c>
      <c r="H47" s="90"/>
      <c r="I47" s="51">
        <v>0</v>
      </c>
      <c r="J47" s="90"/>
      <c r="K47" s="51">
        <v>0</v>
      </c>
      <c r="L47" s="90"/>
      <c r="M47" s="51">
        <v>0</v>
      </c>
    </row>
    <row r="48" spans="1:13" ht="20.100000000000001" customHeight="1" x14ac:dyDescent="0.25">
      <c r="A48" s="3" t="s">
        <v>26</v>
      </c>
      <c r="B48" s="48" t="s">
        <v>83</v>
      </c>
      <c r="C48" s="54" t="s">
        <v>65</v>
      </c>
      <c r="D48" s="90">
        <v>1</v>
      </c>
      <c r="E48" s="51">
        <v>106.708827448913</v>
      </c>
      <c r="F48" s="90"/>
      <c r="G48" s="51">
        <v>0</v>
      </c>
      <c r="H48" s="90"/>
      <c r="I48" s="51">
        <v>0</v>
      </c>
      <c r="J48" s="90"/>
      <c r="K48" s="51">
        <v>0</v>
      </c>
      <c r="L48" s="90"/>
      <c r="M48" s="51">
        <v>0</v>
      </c>
    </row>
    <row r="49" spans="1:13" ht="20.100000000000001" customHeight="1" x14ac:dyDescent="0.25">
      <c r="A49" s="3" t="s">
        <v>27</v>
      </c>
      <c r="B49" s="48" t="s">
        <v>84</v>
      </c>
      <c r="C49" s="54" t="s">
        <v>65</v>
      </c>
      <c r="D49" s="90">
        <v>1</v>
      </c>
      <c r="E49" s="51">
        <v>147.865962636901</v>
      </c>
      <c r="F49" s="90"/>
      <c r="G49" s="51">
        <v>0</v>
      </c>
      <c r="H49" s="90"/>
      <c r="I49" s="51">
        <v>0</v>
      </c>
      <c r="J49" s="90"/>
      <c r="K49" s="51">
        <v>0</v>
      </c>
      <c r="L49" s="90"/>
      <c r="M49" s="51">
        <v>0</v>
      </c>
    </row>
    <row r="50" spans="1:13" ht="20.100000000000001" customHeight="1" x14ac:dyDescent="0.25">
      <c r="A50" s="3" t="s">
        <v>33</v>
      </c>
      <c r="B50" s="48" t="s">
        <v>120</v>
      </c>
      <c r="C50" s="54" t="s">
        <v>65</v>
      </c>
      <c r="D50" s="90"/>
      <c r="E50" s="51">
        <v>0</v>
      </c>
      <c r="F50" s="90">
        <v>1</v>
      </c>
      <c r="G50" s="51">
        <v>118.4</v>
      </c>
      <c r="H50" s="90"/>
      <c r="I50" s="51">
        <v>0</v>
      </c>
      <c r="J50" s="90"/>
      <c r="K50" s="51">
        <v>0</v>
      </c>
      <c r="L50" s="90"/>
      <c r="M50" s="51">
        <v>0</v>
      </c>
    </row>
    <row r="51" spans="1:13" ht="20.100000000000001" customHeight="1" x14ac:dyDescent="0.25">
      <c r="A51" s="3" t="s">
        <v>80</v>
      </c>
      <c r="B51" s="48" t="s">
        <v>123</v>
      </c>
      <c r="C51" s="54" t="s">
        <v>65</v>
      </c>
      <c r="D51" s="90"/>
      <c r="E51" s="51">
        <v>0</v>
      </c>
      <c r="F51" s="90">
        <v>1</v>
      </c>
      <c r="G51" s="51">
        <v>96.8</v>
      </c>
      <c r="H51" s="90"/>
      <c r="I51" s="51">
        <v>0</v>
      </c>
      <c r="J51" s="90"/>
      <c r="K51" s="51">
        <v>0</v>
      </c>
      <c r="L51" s="90"/>
      <c r="M51" s="51">
        <v>0</v>
      </c>
    </row>
    <row r="52" spans="1:13" ht="27" customHeight="1" x14ac:dyDescent="0.25">
      <c r="A52" s="3" t="s">
        <v>81</v>
      </c>
      <c r="B52" s="48" t="s">
        <v>141</v>
      </c>
      <c r="C52" s="54" t="s">
        <v>65</v>
      </c>
      <c r="D52" s="90"/>
      <c r="E52" s="51">
        <v>0</v>
      </c>
      <c r="F52" s="90">
        <v>1</v>
      </c>
      <c r="G52" s="51">
        <v>122.6</v>
      </c>
      <c r="H52" s="90"/>
      <c r="I52" s="51">
        <v>0</v>
      </c>
      <c r="J52" s="90"/>
      <c r="K52" s="51">
        <v>0</v>
      </c>
      <c r="L52" s="90"/>
      <c r="M52" s="51">
        <v>0</v>
      </c>
    </row>
    <row r="53" spans="1:13" ht="20.100000000000001" customHeight="1" x14ac:dyDescent="0.25">
      <c r="A53" s="3" t="s">
        <v>88</v>
      </c>
      <c r="B53" s="48" t="s">
        <v>124</v>
      </c>
      <c r="C53" s="54" t="s">
        <v>65</v>
      </c>
      <c r="D53" s="90"/>
      <c r="E53" s="51">
        <v>0</v>
      </c>
      <c r="F53" s="90">
        <v>1</v>
      </c>
      <c r="G53" s="51">
        <v>104.9</v>
      </c>
      <c r="H53" s="90"/>
      <c r="I53" s="51">
        <v>0</v>
      </c>
      <c r="J53" s="90"/>
      <c r="K53" s="51">
        <v>0</v>
      </c>
      <c r="L53" s="90"/>
      <c r="M53" s="51">
        <v>0</v>
      </c>
    </row>
    <row r="54" spans="1:13" x14ac:dyDescent="0.25">
      <c r="A54" s="3" t="s">
        <v>109</v>
      </c>
      <c r="B54" s="48" t="s">
        <v>125</v>
      </c>
      <c r="C54" s="54" t="s">
        <v>65</v>
      </c>
      <c r="D54" s="90"/>
      <c r="E54" s="51">
        <v>0</v>
      </c>
      <c r="F54" s="90"/>
      <c r="G54" s="51">
        <v>0</v>
      </c>
      <c r="H54" s="90">
        <v>1</v>
      </c>
      <c r="I54" s="51">
        <v>162.54</v>
      </c>
      <c r="J54" s="90"/>
      <c r="K54" s="51">
        <v>0</v>
      </c>
      <c r="L54" s="90"/>
      <c r="M54" s="51">
        <v>0</v>
      </c>
    </row>
    <row r="55" spans="1:13" x14ac:dyDescent="0.25">
      <c r="A55" s="3" t="s">
        <v>110</v>
      </c>
      <c r="B55" s="48" t="s">
        <v>126</v>
      </c>
      <c r="C55" s="54" t="s">
        <v>65</v>
      </c>
      <c r="D55" s="90"/>
      <c r="E55" s="51">
        <v>0</v>
      </c>
      <c r="F55" s="90"/>
      <c r="G55" s="51">
        <v>0</v>
      </c>
      <c r="H55" s="90">
        <v>1</v>
      </c>
      <c r="I55" s="51">
        <v>184</v>
      </c>
      <c r="J55" s="90"/>
      <c r="K55" s="51">
        <v>0</v>
      </c>
      <c r="L55" s="90"/>
      <c r="M55" s="51">
        <v>0</v>
      </c>
    </row>
    <row r="56" spans="1:13" ht="20.100000000000001" customHeight="1" x14ac:dyDescent="0.25">
      <c r="A56" s="3" t="s">
        <v>111</v>
      </c>
      <c r="B56" s="48" t="s">
        <v>127</v>
      </c>
      <c r="C56" s="54" t="s">
        <v>65</v>
      </c>
      <c r="D56" s="90"/>
      <c r="E56" s="51">
        <v>0</v>
      </c>
      <c r="F56" s="90"/>
      <c r="G56" s="51">
        <v>0</v>
      </c>
      <c r="H56" s="90">
        <v>1</v>
      </c>
      <c r="I56" s="51">
        <v>72.099999999999994</v>
      </c>
      <c r="J56" s="90"/>
      <c r="K56" s="51">
        <v>0</v>
      </c>
      <c r="L56" s="90"/>
      <c r="M56" s="51">
        <v>0</v>
      </c>
    </row>
    <row r="57" spans="1:13" ht="20.100000000000001" customHeight="1" x14ac:dyDescent="0.25">
      <c r="A57" s="3" t="s">
        <v>112</v>
      </c>
      <c r="B57" s="48" t="s">
        <v>128</v>
      </c>
      <c r="C57" s="54" t="s">
        <v>65</v>
      </c>
      <c r="D57" s="90"/>
      <c r="E57" s="51">
        <v>0</v>
      </c>
      <c r="F57" s="90"/>
      <c r="G57" s="51">
        <v>0</v>
      </c>
      <c r="H57" s="90">
        <v>1</v>
      </c>
      <c r="I57" s="51">
        <v>116.12</v>
      </c>
      <c r="J57" s="90"/>
      <c r="K57" s="51">
        <v>0</v>
      </c>
      <c r="L57" s="90"/>
      <c r="M57" s="51">
        <v>0</v>
      </c>
    </row>
    <row r="58" spans="1:13" ht="20.100000000000001" customHeight="1" x14ac:dyDescent="0.25">
      <c r="A58" s="3" t="s">
        <v>113</v>
      </c>
      <c r="B58" s="48" t="s">
        <v>129</v>
      </c>
      <c r="C58" s="54" t="s">
        <v>65</v>
      </c>
      <c r="D58" s="90"/>
      <c r="E58" s="51">
        <v>0</v>
      </c>
      <c r="F58" s="90"/>
      <c r="G58" s="51">
        <v>0</v>
      </c>
      <c r="H58" s="90">
        <v>1</v>
      </c>
      <c r="I58" s="51">
        <v>94.4</v>
      </c>
      <c r="J58" s="90"/>
      <c r="K58" s="51">
        <v>0</v>
      </c>
      <c r="L58" s="90"/>
      <c r="M58" s="51">
        <v>0</v>
      </c>
    </row>
    <row r="59" spans="1:13" ht="20.100000000000001" customHeight="1" x14ac:dyDescent="0.25">
      <c r="A59" s="3" t="s">
        <v>121</v>
      </c>
      <c r="B59" s="48" t="s">
        <v>130</v>
      </c>
      <c r="C59" s="54" t="s">
        <v>65</v>
      </c>
      <c r="D59" s="90"/>
      <c r="E59" s="51">
        <v>0</v>
      </c>
      <c r="F59" s="90"/>
      <c r="G59" s="51">
        <v>0</v>
      </c>
      <c r="H59" s="90"/>
      <c r="I59" s="51">
        <v>0</v>
      </c>
      <c r="J59" s="90">
        <v>1</v>
      </c>
      <c r="K59" s="51">
        <v>589.67999999999995</v>
      </c>
      <c r="L59" s="90"/>
      <c r="M59" s="51">
        <v>0</v>
      </c>
    </row>
    <row r="60" spans="1:13" ht="20.100000000000001" customHeight="1" x14ac:dyDescent="0.25">
      <c r="A60" s="3" t="s">
        <v>122</v>
      </c>
      <c r="B60" s="48" t="s">
        <v>131</v>
      </c>
      <c r="C60" s="54" t="s">
        <v>65</v>
      </c>
      <c r="D60" s="90"/>
      <c r="E60" s="51">
        <v>0</v>
      </c>
      <c r="F60" s="90"/>
      <c r="G60" s="51">
        <v>0</v>
      </c>
      <c r="H60" s="90"/>
      <c r="I60" s="51">
        <v>0</v>
      </c>
      <c r="J60" s="90">
        <v>1</v>
      </c>
      <c r="K60" s="51">
        <v>1198.26</v>
      </c>
      <c r="L60" s="90"/>
      <c r="M60" s="51">
        <v>0</v>
      </c>
    </row>
    <row r="61" spans="1:13" ht="20.100000000000001" customHeight="1" x14ac:dyDescent="0.25">
      <c r="A61" s="3" t="s">
        <v>137</v>
      </c>
      <c r="B61" s="48" t="s">
        <v>132</v>
      </c>
      <c r="C61" s="54" t="s">
        <v>65</v>
      </c>
      <c r="D61" s="90"/>
      <c r="E61" s="51">
        <v>0</v>
      </c>
      <c r="F61" s="90"/>
      <c r="G61" s="51">
        <v>0</v>
      </c>
      <c r="H61" s="90"/>
      <c r="I61" s="51">
        <v>0</v>
      </c>
      <c r="J61" s="90">
        <v>1</v>
      </c>
      <c r="K61" s="51">
        <v>118.45699999999999</v>
      </c>
      <c r="L61" s="90"/>
      <c r="M61" s="51">
        <v>0</v>
      </c>
    </row>
    <row r="62" spans="1:13" ht="20.100000000000001" customHeight="1" x14ac:dyDescent="0.25">
      <c r="A62" s="3" t="s">
        <v>138</v>
      </c>
      <c r="B62" s="48" t="s">
        <v>133</v>
      </c>
      <c r="C62" s="54" t="s">
        <v>65</v>
      </c>
      <c r="D62" s="90"/>
      <c r="E62" s="51">
        <v>0</v>
      </c>
      <c r="F62" s="90"/>
      <c r="G62" s="51">
        <v>0</v>
      </c>
      <c r="H62" s="90"/>
      <c r="I62" s="51">
        <v>0</v>
      </c>
      <c r="J62" s="90">
        <v>1</v>
      </c>
      <c r="K62" s="51">
        <v>76.400000000000006</v>
      </c>
      <c r="L62" s="90"/>
      <c r="M62" s="51">
        <v>0</v>
      </c>
    </row>
    <row r="63" spans="1:13" ht="20.100000000000001" customHeight="1" x14ac:dyDescent="0.25">
      <c r="A63" s="3" t="s">
        <v>139</v>
      </c>
      <c r="B63" s="48" t="s">
        <v>134</v>
      </c>
      <c r="C63" s="54" t="s">
        <v>65</v>
      </c>
      <c r="D63" s="90"/>
      <c r="E63" s="51">
        <v>0</v>
      </c>
      <c r="F63" s="90"/>
      <c r="G63" s="51">
        <v>0</v>
      </c>
      <c r="H63" s="90"/>
      <c r="I63" s="51">
        <v>0</v>
      </c>
      <c r="J63" s="90">
        <v>1</v>
      </c>
      <c r="K63" s="51">
        <v>98.2</v>
      </c>
      <c r="L63" s="90"/>
      <c r="M63" s="51">
        <v>0</v>
      </c>
    </row>
    <row r="64" spans="1:13" ht="20.100000000000001" customHeight="1" x14ac:dyDescent="0.25">
      <c r="A64" s="3" t="s">
        <v>140</v>
      </c>
      <c r="B64" s="48" t="s">
        <v>135</v>
      </c>
      <c r="C64" s="54" t="s">
        <v>65</v>
      </c>
      <c r="D64" s="90"/>
      <c r="E64" s="51">
        <v>0</v>
      </c>
      <c r="F64" s="90"/>
      <c r="G64" s="51">
        <v>0</v>
      </c>
      <c r="H64" s="90"/>
      <c r="I64" s="51">
        <v>0</v>
      </c>
      <c r="J64" s="90">
        <v>1</v>
      </c>
      <c r="K64" s="51">
        <v>112.5</v>
      </c>
      <c r="L64" s="90"/>
      <c r="M64" s="51">
        <v>0</v>
      </c>
    </row>
    <row r="65" spans="1:13" ht="20.100000000000001" customHeight="1" x14ac:dyDescent="0.25">
      <c r="A65" s="3" t="s">
        <v>142</v>
      </c>
      <c r="B65" s="48" t="s">
        <v>136</v>
      </c>
      <c r="C65" s="54" t="s">
        <v>65</v>
      </c>
      <c r="D65" s="90"/>
      <c r="E65" s="51">
        <v>0</v>
      </c>
      <c r="F65" s="90"/>
      <c r="G65" s="51">
        <v>0</v>
      </c>
      <c r="H65" s="90"/>
      <c r="I65" s="51">
        <v>0</v>
      </c>
      <c r="J65" s="90">
        <v>1</v>
      </c>
      <c r="K65" s="51">
        <v>109.72</v>
      </c>
      <c r="L65" s="90"/>
      <c r="M65" s="51">
        <v>0</v>
      </c>
    </row>
    <row r="66" spans="1:13" ht="20.100000000000001" customHeight="1" x14ac:dyDescent="0.25">
      <c r="A66" s="3" t="s">
        <v>143</v>
      </c>
      <c r="B66" s="48" t="s">
        <v>235</v>
      </c>
      <c r="C66" s="54" t="s">
        <v>65</v>
      </c>
      <c r="D66" s="90"/>
      <c r="E66" s="51">
        <v>0</v>
      </c>
      <c r="F66" s="90"/>
      <c r="G66" s="51">
        <v>0</v>
      </c>
      <c r="H66" s="90"/>
      <c r="I66" s="51">
        <v>0</v>
      </c>
      <c r="J66" s="90"/>
      <c r="K66" s="51">
        <v>0</v>
      </c>
      <c r="L66" s="90">
        <v>1</v>
      </c>
      <c r="M66" s="51">
        <v>189</v>
      </c>
    </row>
    <row r="67" spans="1:13" ht="20.100000000000001" customHeight="1" x14ac:dyDescent="0.25">
      <c r="A67" s="3" t="s">
        <v>144</v>
      </c>
      <c r="B67" s="48" t="s">
        <v>236</v>
      </c>
      <c r="C67" s="54" t="s">
        <v>65</v>
      </c>
      <c r="D67" s="90"/>
      <c r="E67" s="51">
        <v>0</v>
      </c>
      <c r="F67" s="90"/>
      <c r="G67" s="51">
        <v>0</v>
      </c>
      <c r="H67" s="90"/>
      <c r="I67" s="51">
        <v>0</v>
      </c>
      <c r="J67" s="90"/>
      <c r="K67" s="51">
        <v>0</v>
      </c>
      <c r="L67" s="90">
        <v>1</v>
      </c>
      <c r="M67" s="51">
        <v>171.61199999999999</v>
      </c>
    </row>
    <row r="68" spans="1:13" ht="20.100000000000001" customHeight="1" x14ac:dyDescent="0.25">
      <c r="A68" s="1">
        <v>3.2</v>
      </c>
      <c r="B68" s="5" t="s">
        <v>63</v>
      </c>
      <c r="C68" s="44"/>
      <c r="D68" s="94"/>
      <c r="E68" s="46">
        <f>SUM(E69:E73)</f>
        <v>0</v>
      </c>
      <c r="F68" s="46">
        <v>2</v>
      </c>
      <c r="G68" s="46">
        <f t="shared" ref="G68:M68" si="4">SUM(G69:G73)</f>
        <v>59.8</v>
      </c>
      <c r="H68" s="46">
        <v>2</v>
      </c>
      <c r="I68" s="46">
        <f t="shared" si="4"/>
        <v>96.4</v>
      </c>
      <c r="J68" s="46"/>
      <c r="K68" s="46">
        <f t="shared" si="4"/>
        <v>0</v>
      </c>
      <c r="L68" s="46">
        <v>1</v>
      </c>
      <c r="M68" s="46">
        <f t="shared" si="4"/>
        <v>62.736884747251594</v>
      </c>
    </row>
    <row r="69" spans="1:13" ht="20.100000000000001" customHeight="1" x14ac:dyDescent="0.25">
      <c r="A69" s="3" t="s">
        <v>25</v>
      </c>
      <c r="B69" s="48" t="s">
        <v>86</v>
      </c>
      <c r="C69" s="54" t="s">
        <v>65</v>
      </c>
      <c r="D69" s="90"/>
      <c r="E69" s="51">
        <v>0</v>
      </c>
      <c r="F69" s="90">
        <v>1</v>
      </c>
      <c r="G69" s="51">
        <v>25.5</v>
      </c>
      <c r="H69" s="90"/>
      <c r="I69" s="51">
        <v>0</v>
      </c>
      <c r="J69" s="90"/>
      <c r="K69" s="51">
        <v>0</v>
      </c>
      <c r="L69" s="90"/>
      <c r="M69" s="51">
        <v>0</v>
      </c>
    </row>
    <row r="70" spans="1:13" ht="20.100000000000001" customHeight="1" x14ac:dyDescent="0.25">
      <c r="A70" s="3" t="s">
        <v>26</v>
      </c>
      <c r="B70" s="48" t="s">
        <v>87</v>
      </c>
      <c r="C70" s="54" t="s">
        <v>65</v>
      </c>
      <c r="D70" s="90"/>
      <c r="E70" s="51">
        <v>0</v>
      </c>
      <c r="F70" s="90">
        <v>1</v>
      </c>
      <c r="G70" s="51">
        <v>34.299999999999997</v>
      </c>
      <c r="H70" s="90"/>
      <c r="I70" s="51">
        <v>0</v>
      </c>
      <c r="J70" s="90"/>
      <c r="K70" s="51">
        <v>0</v>
      </c>
      <c r="L70" s="90"/>
      <c r="M70" s="51">
        <v>0</v>
      </c>
    </row>
    <row r="71" spans="1:13" ht="20.100000000000001" customHeight="1" x14ac:dyDescent="0.25">
      <c r="A71" s="3" t="s">
        <v>27</v>
      </c>
      <c r="B71" s="48" t="s">
        <v>85</v>
      </c>
      <c r="C71" s="54" t="s">
        <v>65</v>
      </c>
      <c r="D71" s="90"/>
      <c r="E71" s="51">
        <v>0</v>
      </c>
      <c r="F71" s="90"/>
      <c r="G71" s="51">
        <v>0</v>
      </c>
      <c r="H71" s="90">
        <v>1</v>
      </c>
      <c r="I71" s="51">
        <v>48.2</v>
      </c>
      <c r="J71" s="90"/>
      <c r="K71" s="51">
        <v>0</v>
      </c>
      <c r="L71" s="90"/>
      <c r="M71" s="51">
        <v>0</v>
      </c>
    </row>
    <row r="72" spans="1:13" ht="20.100000000000001" customHeight="1" x14ac:dyDescent="0.25">
      <c r="A72" s="3" t="s">
        <v>33</v>
      </c>
      <c r="B72" s="48" t="s">
        <v>108</v>
      </c>
      <c r="C72" s="54" t="s">
        <v>65</v>
      </c>
      <c r="D72" s="90"/>
      <c r="E72" s="51">
        <v>0</v>
      </c>
      <c r="F72" s="90"/>
      <c r="G72" s="51">
        <v>0</v>
      </c>
      <c r="H72" s="90">
        <v>1</v>
      </c>
      <c r="I72" s="51">
        <v>48.2</v>
      </c>
      <c r="J72" s="90"/>
      <c r="K72" s="51">
        <v>0</v>
      </c>
      <c r="L72" s="90"/>
      <c r="M72" s="51">
        <v>0</v>
      </c>
    </row>
    <row r="73" spans="1:13" ht="20.100000000000001" customHeight="1" x14ac:dyDescent="0.25">
      <c r="A73" s="3" t="s">
        <v>80</v>
      </c>
      <c r="B73" s="48" t="s">
        <v>64</v>
      </c>
      <c r="C73" s="54" t="s">
        <v>65</v>
      </c>
      <c r="D73" s="90"/>
      <c r="E73" s="51">
        <v>0</v>
      </c>
      <c r="F73" s="90"/>
      <c r="G73" s="51">
        <v>0</v>
      </c>
      <c r="H73" s="90"/>
      <c r="I73" s="51">
        <v>0</v>
      </c>
      <c r="J73" s="90"/>
      <c r="K73" s="51">
        <v>0</v>
      </c>
      <c r="L73" s="90">
        <v>1</v>
      </c>
      <c r="M73" s="51">
        <v>62.736884747251594</v>
      </c>
    </row>
    <row r="74" spans="1:13" ht="33" customHeight="1" x14ac:dyDescent="0.25">
      <c r="A74" s="1">
        <v>3.3</v>
      </c>
      <c r="B74" s="5" t="s">
        <v>66</v>
      </c>
      <c r="C74" s="17"/>
      <c r="D74" s="91"/>
      <c r="E74" s="46">
        <f>SUM(E75:E87)</f>
        <v>70.593127431588229</v>
      </c>
      <c r="F74" s="46"/>
      <c r="G74" s="46">
        <f t="shared" ref="G74:M74" si="5">SUM(G75:G87)</f>
        <v>29.00060198865242</v>
      </c>
      <c r="H74" s="46"/>
      <c r="I74" s="46">
        <f t="shared" si="5"/>
        <v>2.5206320880850384</v>
      </c>
      <c r="J74" s="46"/>
      <c r="K74" s="46">
        <f t="shared" si="5"/>
        <v>0</v>
      </c>
      <c r="L74" s="46"/>
      <c r="M74" s="46">
        <f t="shared" si="5"/>
        <v>0</v>
      </c>
    </row>
    <row r="75" spans="1:13" ht="36.75" customHeight="1" x14ac:dyDescent="0.25">
      <c r="A75" s="3" t="s">
        <v>25</v>
      </c>
      <c r="B75" s="48" t="s">
        <v>89</v>
      </c>
      <c r="C75" s="54" t="s">
        <v>65</v>
      </c>
      <c r="D75" s="90">
        <v>1</v>
      </c>
      <c r="E75" s="51">
        <v>6.5331559664348431</v>
      </c>
      <c r="F75" s="90"/>
      <c r="G75" s="51">
        <v>0</v>
      </c>
      <c r="H75" s="90"/>
      <c r="I75" s="51">
        <v>0</v>
      </c>
      <c r="J75" s="90"/>
      <c r="K75" s="51">
        <v>0</v>
      </c>
      <c r="L75" s="90"/>
      <c r="M75" s="51">
        <v>0</v>
      </c>
    </row>
    <row r="76" spans="1:13" ht="39" customHeight="1" x14ac:dyDescent="0.25">
      <c r="A76" s="3" t="s">
        <v>26</v>
      </c>
      <c r="B76" s="48" t="s">
        <v>90</v>
      </c>
      <c r="C76" s="54" t="s">
        <v>65</v>
      </c>
      <c r="D76" s="90">
        <v>1</v>
      </c>
      <c r="E76" s="51">
        <v>7.4585144195776465</v>
      </c>
      <c r="F76" s="90"/>
      <c r="G76" s="51">
        <v>0</v>
      </c>
      <c r="H76" s="90"/>
      <c r="I76" s="51">
        <v>0</v>
      </c>
      <c r="J76" s="90"/>
      <c r="K76" s="51">
        <v>0</v>
      </c>
      <c r="L76" s="90"/>
      <c r="M76" s="51">
        <v>0</v>
      </c>
    </row>
    <row r="77" spans="1:13" ht="38.25" x14ac:dyDescent="0.25">
      <c r="A77" s="3" t="s">
        <v>27</v>
      </c>
      <c r="B77" s="48" t="s">
        <v>91</v>
      </c>
      <c r="C77" s="54" t="s">
        <v>65</v>
      </c>
      <c r="D77" s="90">
        <v>13</v>
      </c>
      <c r="E77" s="51">
        <v>1.9814492604750109</v>
      </c>
      <c r="F77" s="90">
        <v>15</v>
      </c>
      <c r="G77" s="51">
        <v>2.4006019886524173</v>
      </c>
      <c r="H77" s="90">
        <v>15</v>
      </c>
      <c r="I77" s="51">
        <v>2.5206320880850384</v>
      </c>
      <c r="J77" s="90"/>
      <c r="K77" s="51">
        <v>0</v>
      </c>
      <c r="L77" s="90"/>
      <c r="M77" s="51">
        <v>0</v>
      </c>
    </row>
    <row r="78" spans="1:13" ht="28.5" customHeight="1" x14ac:dyDescent="0.25">
      <c r="A78" s="3" t="s">
        <v>33</v>
      </c>
      <c r="B78" s="48" t="s">
        <v>237</v>
      </c>
      <c r="C78" s="54" t="s">
        <v>65</v>
      </c>
      <c r="D78" s="90">
        <v>1</v>
      </c>
      <c r="E78" s="51">
        <v>5.828120247996444</v>
      </c>
      <c r="F78" s="90"/>
      <c r="G78" s="51">
        <v>0</v>
      </c>
      <c r="H78" s="90"/>
      <c r="I78" s="51">
        <v>0</v>
      </c>
      <c r="J78" s="90"/>
      <c r="K78" s="51">
        <v>0</v>
      </c>
      <c r="L78" s="90"/>
      <c r="M78" s="51">
        <v>0</v>
      </c>
    </row>
    <row r="79" spans="1:13" ht="38.25" customHeight="1" x14ac:dyDescent="0.25">
      <c r="A79" s="3" t="s">
        <v>80</v>
      </c>
      <c r="B79" s="48" t="s">
        <v>238</v>
      </c>
      <c r="C79" s="54" t="s">
        <v>65</v>
      </c>
      <c r="D79" s="90">
        <v>1</v>
      </c>
      <c r="E79" s="51">
        <v>4.5601511494472824</v>
      </c>
      <c r="F79" s="90"/>
      <c r="G79" s="51">
        <v>0</v>
      </c>
      <c r="H79" s="90"/>
      <c r="I79" s="51">
        <v>0</v>
      </c>
      <c r="J79" s="90"/>
      <c r="K79" s="51">
        <v>0</v>
      </c>
      <c r="L79" s="90"/>
      <c r="M79" s="51">
        <v>0</v>
      </c>
    </row>
    <row r="80" spans="1:13" ht="42" customHeight="1" x14ac:dyDescent="0.25">
      <c r="A80" s="3" t="s">
        <v>81</v>
      </c>
      <c r="B80" s="48" t="s">
        <v>239</v>
      </c>
      <c r="C80" s="54" t="s">
        <v>65</v>
      </c>
      <c r="D80" s="90">
        <v>1</v>
      </c>
      <c r="E80" s="51">
        <v>6.0137125746310867</v>
      </c>
      <c r="F80" s="90"/>
      <c r="G80" s="51">
        <v>0</v>
      </c>
      <c r="H80" s="90"/>
      <c r="I80" s="51">
        <v>0</v>
      </c>
      <c r="J80" s="90"/>
      <c r="K80" s="51">
        <v>0</v>
      </c>
      <c r="L80" s="90"/>
      <c r="M80" s="51">
        <v>0</v>
      </c>
    </row>
    <row r="81" spans="1:15" ht="28.5" customHeight="1" x14ac:dyDescent="0.25">
      <c r="A81" s="3" t="s">
        <v>88</v>
      </c>
      <c r="B81" s="48" t="s">
        <v>240</v>
      </c>
      <c r="C81" s="54" t="s">
        <v>65</v>
      </c>
      <c r="D81" s="90">
        <v>1</v>
      </c>
      <c r="E81" s="51">
        <v>7.6270474878837158</v>
      </c>
      <c r="F81" s="90"/>
      <c r="G81" s="51">
        <v>0</v>
      </c>
      <c r="H81" s="90"/>
      <c r="I81" s="51">
        <v>0</v>
      </c>
      <c r="J81" s="90"/>
      <c r="K81" s="51">
        <v>0</v>
      </c>
      <c r="L81" s="90"/>
      <c r="M81" s="51">
        <v>0</v>
      </c>
    </row>
    <row r="82" spans="1:15" ht="28.5" customHeight="1" x14ac:dyDescent="0.25">
      <c r="A82" s="3" t="s">
        <v>109</v>
      </c>
      <c r="B82" s="48" t="s">
        <v>241</v>
      </c>
      <c r="C82" s="54"/>
      <c r="D82" s="90"/>
      <c r="E82" s="51">
        <v>30.590976325142197</v>
      </c>
      <c r="F82" s="90"/>
      <c r="G82" s="51">
        <v>0</v>
      </c>
      <c r="H82" s="90"/>
      <c r="I82" s="51">
        <v>0</v>
      </c>
      <c r="J82" s="90"/>
      <c r="K82" s="51">
        <v>0</v>
      </c>
      <c r="L82" s="90"/>
      <c r="M82" s="51">
        <v>0</v>
      </c>
    </row>
    <row r="83" spans="1:15" ht="41.25" customHeight="1" x14ac:dyDescent="0.25">
      <c r="A83" s="3" t="s">
        <v>110</v>
      </c>
      <c r="B83" s="48" t="s">
        <v>114</v>
      </c>
      <c r="C83" s="54" t="s">
        <v>65</v>
      </c>
      <c r="D83" s="90"/>
      <c r="E83" s="51">
        <v>0</v>
      </c>
      <c r="F83" s="90">
        <v>1</v>
      </c>
      <c r="G83" s="51">
        <v>5.32</v>
      </c>
      <c r="H83" s="90"/>
      <c r="I83" s="51">
        <v>0</v>
      </c>
      <c r="J83" s="90"/>
      <c r="K83" s="51">
        <v>0</v>
      </c>
      <c r="L83" s="90"/>
      <c r="M83" s="51">
        <v>0</v>
      </c>
    </row>
    <row r="84" spans="1:15" ht="40.5" customHeight="1" x14ac:dyDescent="0.25">
      <c r="A84" s="3" t="s">
        <v>111</v>
      </c>
      <c r="B84" s="48" t="s">
        <v>115</v>
      </c>
      <c r="C84" s="54" t="s">
        <v>65</v>
      </c>
      <c r="D84" s="90"/>
      <c r="E84" s="51">
        <v>0</v>
      </c>
      <c r="F84" s="90">
        <v>1</v>
      </c>
      <c r="G84" s="51">
        <v>5.32</v>
      </c>
      <c r="H84" s="90"/>
      <c r="I84" s="51">
        <v>0</v>
      </c>
      <c r="J84" s="90"/>
      <c r="K84" s="51">
        <v>0</v>
      </c>
      <c r="L84" s="90"/>
      <c r="M84" s="51">
        <v>0</v>
      </c>
    </row>
    <row r="85" spans="1:15" ht="41.25" customHeight="1" x14ac:dyDescent="0.25">
      <c r="A85" s="3" t="s">
        <v>112</v>
      </c>
      <c r="B85" s="48" t="s">
        <v>116</v>
      </c>
      <c r="C85" s="54" t="s">
        <v>65</v>
      </c>
      <c r="D85" s="90"/>
      <c r="E85" s="51">
        <v>0</v>
      </c>
      <c r="F85" s="90">
        <v>1</v>
      </c>
      <c r="G85" s="51">
        <v>5.32</v>
      </c>
      <c r="H85" s="90"/>
      <c r="I85" s="51">
        <v>0</v>
      </c>
      <c r="J85" s="90"/>
      <c r="K85" s="51">
        <v>0</v>
      </c>
      <c r="L85" s="90"/>
      <c r="M85" s="51">
        <v>0</v>
      </c>
    </row>
    <row r="86" spans="1:15" ht="44.25" customHeight="1" x14ac:dyDescent="0.25">
      <c r="A86" s="3" t="s">
        <v>113</v>
      </c>
      <c r="B86" s="48" t="s">
        <v>117</v>
      </c>
      <c r="C86" s="54" t="s">
        <v>65</v>
      </c>
      <c r="D86" s="90"/>
      <c r="E86" s="51">
        <v>0</v>
      </c>
      <c r="F86" s="90">
        <v>1</v>
      </c>
      <c r="G86" s="51">
        <v>5.32</v>
      </c>
      <c r="H86" s="90"/>
      <c r="I86" s="51">
        <v>0</v>
      </c>
      <c r="J86" s="90"/>
      <c r="K86" s="51">
        <v>0</v>
      </c>
      <c r="L86" s="90"/>
      <c r="M86" s="51">
        <v>0</v>
      </c>
    </row>
    <row r="87" spans="1:15" ht="42" customHeight="1" x14ac:dyDescent="0.25">
      <c r="A87" s="3" t="s">
        <v>121</v>
      </c>
      <c r="B87" s="48" t="s">
        <v>118</v>
      </c>
      <c r="C87" s="54" t="s">
        <v>65</v>
      </c>
      <c r="D87" s="90"/>
      <c r="E87" s="51">
        <v>0</v>
      </c>
      <c r="F87" s="90">
        <v>1</v>
      </c>
      <c r="G87" s="51">
        <v>5.32</v>
      </c>
      <c r="H87" s="90"/>
      <c r="I87" s="51">
        <v>0</v>
      </c>
      <c r="J87" s="90"/>
      <c r="K87" s="51">
        <v>0</v>
      </c>
      <c r="L87" s="90"/>
      <c r="M87" s="51">
        <v>0</v>
      </c>
    </row>
    <row r="88" spans="1:15" ht="58.5" customHeight="1" x14ac:dyDescent="0.25">
      <c r="A88" s="37">
        <v>4</v>
      </c>
      <c r="B88" s="38" t="s">
        <v>201</v>
      </c>
      <c r="C88" s="54"/>
      <c r="D88" s="90"/>
      <c r="E88" s="88">
        <v>4.16794372305566</v>
      </c>
      <c r="F88" s="88"/>
      <c r="G88" s="88">
        <v>0</v>
      </c>
      <c r="H88" s="88"/>
      <c r="I88" s="88">
        <v>0</v>
      </c>
      <c r="J88" s="88"/>
      <c r="K88" s="88">
        <v>0</v>
      </c>
      <c r="L88" s="88"/>
      <c r="M88" s="88">
        <v>0</v>
      </c>
    </row>
    <row r="89" spans="1:15" ht="48" customHeight="1" x14ac:dyDescent="0.25">
      <c r="A89" s="1">
        <v>4.0999999999999996</v>
      </c>
      <c r="B89" s="5" t="s">
        <v>251</v>
      </c>
      <c r="C89" s="17"/>
      <c r="D89" s="91"/>
      <c r="E89" s="46">
        <v>4.16794372305566</v>
      </c>
      <c r="F89" s="91"/>
      <c r="G89" s="46">
        <v>0</v>
      </c>
      <c r="H89" s="91"/>
      <c r="I89" s="46">
        <v>0</v>
      </c>
      <c r="J89" s="91"/>
      <c r="K89" s="46">
        <v>0</v>
      </c>
      <c r="L89" s="91"/>
      <c r="M89" s="46">
        <v>0</v>
      </c>
    </row>
    <row r="90" spans="1:15" ht="37.5" customHeight="1" x14ac:dyDescent="0.25">
      <c r="A90" s="37">
        <v>5</v>
      </c>
      <c r="B90" s="38" t="s">
        <v>67</v>
      </c>
      <c r="C90" s="95"/>
      <c r="D90" s="96"/>
      <c r="E90" s="88">
        <f>SUM(E91:E94)</f>
        <v>359.19232212553015</v>
      </c>
      <c r="F90" s="88"/>
      <c r="G90" s="88">
        <f t="shared" ref="G90:M90" si="6">SUM(G91:G94)</f>
        <v>425.24029575698773</v>
      </c>
      <c r="H90" s="88"/>
      <c r="I90" s="88">
        <f t="shared" si="6"/>
        <v>162.28829186682032</v>
      </c>
      <c r="J90" s="88"/>
      <c r="K90" s="88">
        <f t="shared" si="6"/>
        <v>204.30061582349998</v>
      </c>
      <c r="L90" s="88"/>
      <c r="M90" s="88">
        <f t="shared" si="6"/>
        <v>193.25733929249998</v>
      </c>
    </row>
    <row r="91" spans="1:15" ht="35.25" customHeight="1" x14ac:dyDescent="0.25">
      <c r="A91" s="1">
        <v>5.0999999999999996</v>
      </c>
      <c r="B91" s="5" t="s">
        <v>92</v>
      </c>
      <c r="C91" s="17" t="s">
        <v>7</v>
      </c>
      <c r="D91" s="91">
        <v>150</v>
      </c>
      <c r="E91" s="46">
        <v>80.652524325374003</v>
      </c>
      <c r="F91" s="91">
        <v>150</v>
      </c>
      <c r="G91" s="46">
        <v>82.265574811881478</v>
      </c>
      <c r="H91" s="91"/>
      <c r="I91" s="46">
        <v>0</v>
      </c>
      <c r="J91" s="91"/>
      <c r="K91" s="46">
        <v>0</v>
      </c>
      <c r="L91" s="91"/>
      <c r="M91" s="46">
        <v>0</v>
      </c>
    </row>
    <row r="92" spans="1:15" x14ac:dyDescent="0.25">
      <c r="A92" s="1">
        <v>5.2</v>
      </c>
      <c r="B92" s="5" t="s">
        <v>68</v>
      </c>
      <c r="C92" s="17" t="s">
        <v>7</v>
      </c>
      <c r="D92" s="91">
        <v>31</v>
      </c>
      <c r="E92" s="46">
        <v>171.17078623049997</v>
      </c>
      <c r="F92" s="91">
        <v>33</v>
      </c>
      <c r="G92" s="46">
        <v>182.21406276149997</v>
      </c>
      <c r="H92" s="91">
        <v>15</v>
      </c>
      <c r="I92" s="46">
        <v>82.824573982499984</v>
      </c>
      <c r="J92" s="91">
        <v>37</v>
      </c>
      <c r="K92" s="46">
        <v>204.30061582349998</v>
      </c>
      <c r="L92" s="91">
        <v>35</v>
      </c>
      <c r="M92" s="46">
        <v>193.25733929249998</v>
      </c>
    </row>
    <row r="93" spans="1:15" ht="48" customHeight="1" x14ac:dyDescent="0.25">
      <c r="A93" s="1">
        <v>5.3</v>
      </c>
      <c r="B93" s="5" t="s">
        <v>93</v>
      </c>
      <c r="C93" s="17" t="s">
        <v>7</v>
      </c>
      <c r="D93" s="91">
        <v>30</v>
      </c>
      <c r="E93" s="46">
        <v>60.625648108291301</v>
      </c>
      <c r="F93" s="91">
        <v>41</v>
      </c>
      <c r="G93" s="46">
        <v>82.855052414664783</v>
      </c>
      <c r="H93" s="91"/>
      <c r="I93" s="46">
        <v>0</v>
      </c>
      <c r="J93" s="91"/>
      <c r="K93" s="46">
        <v>0</v>
      </c>
      <c r="L93" s="91"/>
      <c r="M93" s="46">
        <v>0</v>
      </c>
    </row>
    <row r="94" spans="1:15" ht="33.75" customHeight="1" x14ac:dyDescent="0.25">
      <c r="A94" s="1">
        <v>5.4</v>
      </c>
      <c r="B94" s="5" t="s">
        <v>69</v>
      </c>
      <c r="C94" s="17" t="s">
        <v>7</v>
      </c>
      <c r="D94" s="91">
        <v>3</v>
      </c>
      <c r="E94" s="46">
        <v>46.743363461364901</v>
      </c>
      <c r="F94" s="91">
        <v>5</v>
      </c>
      <c r="G94" s="46">
        <v>77.905605768941498</v>
      </c>
      <c r="H94" s="91">
        <v>5</v>
      </c>
      <c r="I94" s="46">
        <v>79.463717884320332</v>
      </c>
      <c r="J94" s="91"/>
      <c r="K94" s="46">
        <v>0</v>
      </c>
      <c r="L94" s="91"/>
      <c r="M94" s="46">
        <v>0</v>
      </c>
    </row>
    <row r="95" spans="1:15" s="27" customFormat="1" ht="20.100000000000001" customHeight="1" x14ac:dyDescent="0.25">
      <c r="A95" s="55"/>
      <c r="B95" s="56" t="s">
        <v>11</v>
      </c>
      <c r="C95" s="57"/>
      <c r="D95" s="59"/>
      <c r="E95" s="59">
        <f>E90+E88+E45+E23+E13</f>
        <v>8961.6706131128558</v>
      </c>
      <c r="F95" s="59"/>
      <c r="G95" s="59">
        <f t="shared" ref="G95:M95" si="7">G90+G88+G45+G23+G13</f>
        <v>9257.2733551246911</v>
      </c>
      <c r="H95" s="59"/>
      <c r="I95" s="59">
        <f t="shared" si="7"/>
        <v>16061.847482596317</v>
      </c>
      <c r="J95" s="59"/>
      <c r="K95" s="59">
        <f t="shared" si="7"/>
        <v>17448.708367192245</v>
      </c>
      <c r="L95" s="59"/>
      <c r="M95" s="59">
        <f t="shared" si="7"/>
        <v>18547.172776264015</v>
      </c>
      <c r="N95" s="28"/>
      <c r="O95" s="28"/>
    </row>
    <row r="96" spans="1:15" ht="30" customHeight="1" x14ac:dyDescent="0.25">
      <c r="E96" s="149"/>
      <c r="F96" s="149"/>
      <c r="G96" s="149"/>
      <c r="H96" s="149"/>
      <c r="I96" s="149"/>
      <c r="J96" s="149"/>
      <c r="K96" s="149"/>
      <c r="L96" s="149"/>
      <c r="M96" s="149"/>
    </row>
    <row r="97" spans="2:13" x14ac:dyDescent="0.25">
      <c r="B97" s="27"/>
      <c r="E97" s="98"/>
      <c r="G97" s="98"/>
      <c r="I97" s="98"/>
      <c r="K97" s="98"/>
      <c r="M97" s="98"/>
    </row>
    <row r="98" spans="2:13" x14ac:dyDescent="0.25">
      <c r="B98" s="62"/>
    </row>
    <row r="99" spans="2:13" x14ac:dyDescent="0.25">
      <c r="B99" s="62"/>
      <c r="E99" s="98"/>
      <c r="G99" s="98"/>
      <c r="I99" s="98"/>
      <c r="K99" s="98"/>
      <c r="M99" s="98"/>
    </row>
  </sheetData>
  <mergeCells count="11">
    <mergeCell ref="D9:M9"/>
    <mergeCell ref="K8:M8"/>
    <mergeCell ref="A7:M7"/>
    <mergeCell ref="F10:G10"/>
    <mergeCell ref="H10:I10"/>
    <mergeCell ref="J10:K10"/>
    <mergeCell ref="L10:M10"/>
    <mergeCell ref="A9:A11"/>
    <mergeCell ref="B9:B11"/>
    <mergeCell ref="C9:C11"/>
    <mergeCell ref="D10:E10"/>
  </mergeCells>
  <printOptions horizontalCentered="1"/>
  <pageMargins left="0" right="0" top="0.35" bottom="0.35" header="0.3" footer="0.3"/>
  <pageSetup paperSize="9" scale="89" fitToHeight="0" orientation="landscape" errors="blank" r:id="rId1"/>
  <headerFooter>
    <oddFooter>&amp;C&amp;P</oddFooter>
  </headerFooter>
  <rowBreaks count="4" manualBreakCount="4">
    <brk id="24" max="12" man="1"/>
    <brk id="40" max="12" man="1"/>
    <brk id="51" max="12" man="1"/>
    <brk id="73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39"/>
  <sheetViews>
    <sheetView view="pageBreakPreview" zoomScale="115" zoomScaleNormal="100" zoomScaleSheetLayoutView="115" workbookViewId="0">
      <selection activeCell="Q7" sqref="Q7"/>
    </sheetView>
  </sheetViews>
  <sheetFormatPr defaultRowHeight="15" x14ac:dyDescent="0.25"/>
  <cols>
    <col min="1" max="1" width="4.7109375" style="103" customWidth="1"/>
    <col min="2" max="2" width="46.28515625" style="103" customWidth="1"/>
    <col min="3" max="3" width="8.7109375" style="124" customWidth="1"/>
    <col min="4" max="4" width="8.42578125" style="103" customWidth="1"/>
    <col min="5" max="5" width="10.85546875" style="103" bestFit="1" customWidth="1"/>
    <col min="6" max="6" width="8.140625" style="103" customWidth="1"/>
    <col min="7" max="7" width="10.85546875" style="103" bestFit="1" customWidth="1"/>
    <col min="8" max="8" width="8.42578125" style="103" customWidth="1"/>
    <col min="9" max="9" width="10.85546875" style="103" bestFit="1" customWidth="1"/>
    <col min="10" max="10" width="8.28515625" style="103" customWidth="1"/>
    <col min="11" max="11" width="10.85546875" style="103" bestFit="1" customWidth="1"/>
    <col min="12" max="12" width="8.140625" style="103" customWidth="1"/>
    <col min="13" max="13" width="10.85546875" style="103" bestFit="1" customWidth="1"/>
    <col min="14" max="149" width="9.140625" style="103"/>
    <col min="150" max="150" width="6.7109375" style="103" customWidth="1"/>
    <col min="151" max="151" width="62.7109375" style="103" customWidth="1"/>
    <col min="152" max="152" width="8.42578125" style="103" customWidth="1"/>
    <col min="153" max="153" width="7" style="103" bestFit="1" customWidth="1"/>
    <col min="154" max="154" width="11.28515625" style="103" bestFit="1" customWidth="1"/>
    <col min="155" max="155" width="8" style="103" bestFit="1" customWidth="1"/>
    <col min="156" max="156" width="11.28515625" style="103" bestFit="1" customWidth="1"/>
    <col min="157" max="157" width="7" style="103" bestFit="1" customWidth="1"/>
    <col min="158" max="158" width="11.28515625" style="103" bestFit="1" customWidth="1"/>
    <col min="159" max="405" width="9.140625" style="103"/>
    <col min="406" max="406" width="6.7109375" style="103" customWidth="1"/>
    <col min="407" max="407" width="62.7109375" style="103" customWidth="1"/>
    <col min="408" max="408" width="8.42578125" style="103" customWidth="1"/>
    <col min="409" max="409" width="7" style="103" bestFit="1" customWidth="1"/>
    <col min="410" max="410" width="11.28515625" style="103" bestFit="1" customWidth="1"/>
    <col min="411" max="411" width="8" style="103" bestFit="1" customWidth="1"/>
    <col min="412" max="412" width="11.28515625" style="103" bestFit="1" customWidth="1"/>
    <col min="413" max="413" width="7" style="103" bestFit="1" customWidth="1"/>
    <col min="414" max="414" width="11.28515625" style="103" bestFit="1" customWidth="1"/>
    <col min="415" max="661" width="9.140625" style="103"/>
    <col min="662" max="662" width="6.7109375" style="103" customWidth="1"/>
    <col min="663" max="663" width="62.7109375" style="103" customWidth="1"/>
    <col min="664" max="664" width="8.42578125" style="103" customWidth="1"/>
    <col min="665" max="665" width="7" style="103" bestFit="1" customWidth="1"/>
    <col min="666" max="666" width="11.28515625" style="103" bestFit="1" customWidth="1"/>
    <col min="667" max="667" width="8" style="103" bestFit="1" customWidth="1"/>
    <col min="668" max="668" width="11.28515625" style="103" bestFit="1" customWidth="1"/>
    <col min="669" max="669" width="7" style="103" bestFit="1" customWidth="1"/>
    <col min="670" max="670" width="11.28515625" style="103" bestFit="1" customWidth="1"/>
    <col min="671" max="917" width="9.140625" style="103"/>
    <col min="918" max="918" width="6.7109375" style="103" customWidth="1"/>
    <col min="919" max="919" width="62.7109375" style="103" customWidth="1"/>
    <col min="920" max="920" width="8.42578125" style="103" customWidth="1"/>
    <col min="921" max="921" width="7" style="103" bestFit="1" customWidth="1"/>
    <col min="922" max="922" width="11.28515625" style="103" bestFit="1" customWidth="1"/>
    <col min="923" max="923" width="8" style="103" bestFit="1" customWidth="1"/>
    <col min="924" max="924" width="11.28515625" style="103" bestFit="1" customWidth="1"/>
    <col min="925" max="925" width="7" style="103" bestFit="1" customWidth="1"/>
    <col min="926" max="926" width="11.28515625" style="103" bestFit="1" customWidth="1"/>
    <col min="927" max="1173" width="9.140625" style="103"/>
    <col min="1174" max="1174" width="6.7109375" style="103" customWidth="1"/>
    <col min="1175" max="1175" width="62.7109375" style="103" customWidth="1"/>
    <col min="1176" max="1176" width="8.42578125" style="103" customWidth="1"/>
    <col min="1177" max="1177" width="7" style="103" bestFit="1" customWidth="1"/>
    <col min="1178" max="1178" width="11.28515625" style="103" bestFit="1" customWidth="1"/>
    <col min="1179" max="1179" width="8" style="103" bestFit="1" customWidth="1"/>
    <col min="1180" max="1180" width="11.28515625" style="103" bestFit="1" customWidth="1"/>
    <col min="1181" max="1181" width="7" style="103" bestFit="1" customWidth="1"/>
    <col min="1182" max="1182" width="11.28515625" style="103" bestFit="1" customWidth="1"/>
    <col min="1183" max="1429" width="9.140625" style="103"/>
    <col min="1430" max="1430" width="6.7109375" style="103" customWidth="1"/>
    <col min="1431" max="1431" width="62.7109375" style="103" customWidth="1"/>
    <col min="1432" max="1432" width="8.42578125" style="103" customWidth="1"/>
    <col min="1433" max="1433" width="7" style="103" bestFit="1" customWidth="1"/>
    <col min="1434" max="1434" width="11.28515625" style="103" bestFit="1" customWidth="1"/>
    <col min="1435" max="1435" width="8" style="103" bestFit="1" customWidth="1"/>
    <col min="1436" max="1436" width="11.28515625" style="103" bestFit="1" customWidth="1"/>
    <col min="1437" max="1437" width="7" style="103" bestFit="1" customWidth="1"/>
    <col min="1438" max="1438" width="11.28515625" style="103" bestFit="1" customWidth="1"/>
    <col min="1439" max="1685" width="9.140625" style="103"/>
    <col min="1686" max="1686" width="6.7109375" style="103" customWidth="1"/>
    <col min="1687" max="1687" width="62.7109375" style="103" customWidth="1"/>
    <col min="1688" max="1688" width="8.42578125" style="103" customWidth="1"/>
    <col min="1689" max="1689" width="7" style="103" bestFit="1" customWidth="1"/>
    <col min="1690" max="1690" width="11.28515625" style="103" bestFit="1" customWidth="1"/>
    <col min="1691" max="1691" width="8" style="103" bestFit="1" customWidth="1"/>
    <col min="1692" max="1692" width="11.28515625" style="103" bestFit="1" customWidth="1"/>
    <col min="1693" max="1693" width="7" style="103" bestFit="1" customWidth="1"/>
    <col min="1694" max="1694" width="11.28515625" style="103" bestFit="1" customWidth="1"/>
    <col min="1695" max="1941" width="9.140625" style="103"/>
    <col min="1942" max="1942" width="6.7109375" style="103" customWidth="1"/>
    <col min="1943" max="1943" width="62.7109375" style="103" customWidth="1"/>
    <col min="1944" max="1944" width="8.42578125" style="103" customWidth="1"/>
    <col min="1945" max="1945" width="7" style="103" bestFit="1" customWidth="1"/>
    <col min="1946" max="1946" width="11.28515625" style="103" bestFit="1" customWidth="1"/>
    <col min="1947" max="1947" width="8" style="103" bestFit="1" customWidth="1"/>
    <col min="1948" max="1948" width="11.28515625" style="103" bestFit="1" customWidth="1"/>
    <col min="1949" max="1949" width="7" style="103" bestFit="1" customWidth="1"/>
    <col min="1950" max="1950" width="11.28515625" style="103" bestFit="1" customWidth="1"/>
    <col min="1951" max="2197" width="9.140625" style="103"/>
    <col min="2198" max="2198" width="6.7109375" style="103" customWidth="1"/>
    <col min="2199" max="2199" width="62.7109375" style="103" customWidth="1"/>
    <col min="2200" max="2200" width="8.42578125" style="103" customWidth="1"/>
    <col min="2201" max="2201" width="7" style="103" bestFit="1" customWidth="1"/>
    <col min="2202" max="2202" width="11.28515625" style="103" bestFit="1" customWidth="1"/>
    <col min="2203" max="2203" width="8" style="103" bestFit="1" customWidth="1"/>
    <col min="2204" max="2204" width="11.28515625" style="103" bestFit="1" customWidth="1"/>
    <col min="2205" max="2205" width="7" style="103" bestFit="1" customWidth="1"/>
    <col min="2206" max="2206" width="11.28515625" style="103" bestFit="1" customWidth="1"/>
    <col min="2207" max="2453" width="9.140625" style="103"/>
    <col min="2454" max="2454" width="6.7109375" style="103" customWidth="1"/>
    <col min="2455" max="2455" width="62.7109375" style="103" customWidth="1"/>
    <col min="2456" max="2456" width="8.42578125" style="103" customWidth="1"/>
    <col min="2457" max="2457" width="7" style="103" bestFit="1" customWidth="1"/>
    <col min="2458" max="2458" width="11.28515625" style="103" bestFit="1" customWidth="1"/>
    <col min="2459" max="2459" width="8" style="103" bestFit="1" customWidth="1"/>
    <col min="2460" max="2460" width="11.28515625" style="103" bestFit="1" customWidth="1"/>
    <col min="2461" max="2461" width="7" style="103" bestFit="1" customWidth="1"/>
    <col min="2462" max="2462" width="11.28515625" style="103" bestFit="1" customWidth="1"/>
    <col min="2463" max="2709" width="9.140625" style="103"/>
    <col min="2710" max="2710" width="6.7109375" style="103" customWidth="1"/>
    <col min="2711" max="2711" width="62.7109375" style="103" customWidth="1"/>
    <col min="2712" max="2712" width="8.42578125" style="103" customWidth="1"/>
    <col min="2713" max="2713" width="7" style="103" bestFit="1" customWidth="1"/>
    <col min="2714" max="2714" width="11.28515625" style="103" bestFit="1" customWidth="1"/>
    <col min="2715" max="2715" width="8" style="103" bestFit="1" customWidth="1"/>
    <col min="2716" max="2716" width="11.28515625" style="103" bestFit="1" customWidth="1"/>
    <col min="2717" max="2717" width="7" style="103" bestFit="1" customWidth="1"/>
    <col min="2718" max="2718" width="11.28515625" style="103" bestFit="1" customWidth="1"/>
    <col min="2719" max="2965" width="9.140625" style="103"/>
    <col min="2966" max="2966" width="6.7109375" style="103" customWidth="1"/>
    <col min="2967" max="2967" width="62.7109375" style="103" customWidth="1"/>
    <col min="2968" max="2968" width="8.42578125" style="103" customWidth="1"/>
    <col min="2969" max="2969" width="7" style="103" bestFit="1" customWidth="1"/>
    <col min="2970" max="2970" width="11.28515625" style="103" bestFit="1" customWidth="1"/>
    <col min="2971" max="2971" width="8" style="103" bestFit="1" customWidth="1"/>
    <col min="2972" max="2972" width="11.28515625" style="103" bestFit="1" customWidth="1"/>
    <col min="2973" max="2973" width="7" style="103" bestFit="1" customWidth="1"/>
    <col min="2974" max="2974" width="11.28515625" style="103" bestFit="1" customWidth="1"/>
    <col min="2975" max="3221" width="9.140625" style="103"/>
    <col min="3222" max="3222" width="6.7109375" style="103" customWidth="1"/>
    <col min="3223" max="3223" width="62.7109375" style="103" customWidth="1"/>
    <col min="3224" max="3224" width="8.42578125" style="103" customWidth="1"/>
    <col min="3225" max="3225" width="7" style="103" bestFit="1" customWidth="1"/>
    <col min="3226" max="3226" width="11.28515625" style="103" bestFit="1" customWidth="1"/>
    <col min="3227" max="3227" width="8" style="103" bestFit="1" customWidth="1"/>
    <col min="3228" max="3228" width="11.28515625" style="103" bestFit="1" customWidth="1"/>
    <col min="3229" max="3229" width="7" style="103" bestFit="1" customWidth="1"/>
    <col min="3230" max="3230" width="11.28515625" style="103" bestFit="1" customWidth="1"/>
    <col min="3231" max="3477" width="9.140625" style="103"/>
    <col min="3478" max="3478" width="6.7109375" style="103" customWidth="1"/>
    <col min="3479" max="3479" width="62.7109375" style="103" customWidth="1"/>
    <col min="3480" max="3480" width="8.42578125" style="103" customWidth="1"/>
    <col min="3481" max="3481" width="7" style="103" bestFit="1" customWidth="1"/>
    <col min="3482" max="3482" width="11.28515625" style="103" bestFit="1" customWidth="1"/>
    <col min="3483" max="3483" width="8" style="103" bestFit="1" customWidth="1"/>
    <col min="3484" max="3484" width="11.28515625" style="103" bestFit="1" customWidth="1"/>
    <col min="3485" max="3485" width="7" style="103" bestFit="1" customWidth="1"/>
    <col min="3486" max="3486" width="11.28515625" style="103" bestFit="1" customWidth="1"/>
    <col min="3487" max="3733" width="9.140625" style="103"/>
    <col min="3734" max="3734" width="6.7109375" style="103" customWidth="1"/>
    <col min="3735" max="3735" width="62.7109375" style="103" customWidth="1"/>
    <col min="3736" max="3736" width="8.42578125" style="103" customWidth="1"/>
    <col min="3737" max="3737" width="7" style="103" bestFit="1" customWidth="1"/>
    <col min="3738" max="3738" width="11.28515625" style="103" bestFit="1" customWidth="1"/>
    <col min="3739" max="3739" width="8" style="103" bestFit="1" customWidth="1"/>
    <col min="3740" max="3740" width="11.28515625" style="103" bestFit="1" customWidth="1"/>
    <col min="3741" max="3741" width="7" style="103" bestFit="1" customWidth="1"/>
    <col min="3742" max="3742" width="11.28515625" style="103" bestFit="1" customWidth="1"/>
    <col min="3743" max="3989" width="9.140625" style="103"/>
    <col min="3990" max="3990" width="6.7109375" style="103" customWidth="1"/>
    <col min="3991" max="3991" width="62.7109375" style="103" customWidth="1"/>
    <col min="3992" max="3992" width="8.42578125" style="103" customWidth="1"/>
    <col min="3993" max="3993" width="7" style="103" bestFit="1" customWidth="1"/>
    <col min="3994" max="3994" width="11.28515625" style="103" bestFit="1" customWidth="1"/>
    <col min="3995" max="3995" width="8" style="103" bestFit="1" customWidth="1"/>
    <col min="3996" max="3996" width="11.28515625" style="103" bestFit="1" customWidth="1"/>
    <col min="3997" max="3997" width="7" style="103" bestFit="1" customWidth="1"/>
    <col min="3998" max="3998" width="11.28515625" style="103" bestFit="1" customWidth="1"/>
    <col min="3999" max="4245" width="9.140625" style="103"/>
    <col min="4246" max="4246" width="6.7109375" style="103" customWidth="1"/>
    <col min="4247" max="4247" width="62.7109375" style="103" customWidth="1"/>
    <col min="4248" max="4248" width="8.42578125" style="103" customWidth="1"/>
    <col min="4249" max="4249" width="7" style="103" bestFit="1" customWidth="1"/>
    <col min="4250" max="4250" width="11.28515625" style="103" bestFit="1" customWidth="1"/>
    <col min="4251" max="4251" width="8" style="103" bestFit="1" customWidth="1"/>
    <col min="4252" max="4252" width="11.28515625" style="103" bestFit="1" customWidth="1"/>
    <col min="4253" max="4253" width="7" style="103" bestFit="1" customWidth="1"/>
    <col min="4254" max="4254" width="11.28515625" style="103" bestFit="1" customWidth="1"/>
    <col min="4255" max="4501" width="9.140625" style="103"/>
    <col min="4502" max="4502" width="6.7109375" style="103" customWidth="1"/>
    <col min="4503" max="4503" width="62.7109375" style="103" customWidth="1"/>
    <col min="4504" max="4504" width="8.42578125" style="103" customWidth="1"/>
    <col min="4505" max="4505" width="7" style="103" bestFit="1" customWidth="1"/>
    <col min="4506" max="4506" width="11.28515625" style="103" bestFit="1" customWidth="1"/>
    <col min="4507" max="4507" width="8" style="103" bestFit="1" customWidth="1"/>
    <col min="4508" max="4508" width="11.28515625" style="103" bestFit="1" customWidth="1"/>
    <col min="4509" max="4509" width="7" style="103" bestFit="1" customWidth="1"/>
    <col min="4510" max="4510" width="11.28515625" style="103" bestFit="1" customWidth="1"/>
    <col min="4511" max="4757" width="9.140625" style="103"/>
    <col min="4758" max="4758" width="6.7109375" style="103" customWidth="1"/>
    <col min="4759" max="4759" width="62.7109375" style="103" customWidth="1"/>
    <col min="4760" max="4760" width="8.42578125" style="103" customWidth="1"/>
    <col min="4761" max="4761" width="7" style="103" bestFit="1" customWidth="1"/>
    <col min="4762" max="4762" width="11.28515625" style="103" bestFit="1" customWidth="1"/>
    <col min="4763" max="4763" width="8" style="103" bestFit="1" customWidth="1"/>
    <col min="4764" max="4764" width="11.28515625" style="103" bestFit="1" customWidth="1"/>
    <col min="4765" max="4765" width="7" style="103" bestFit="1" customWidth="1"/>
    <col min="4766" max="4766" width="11.28515625" style="103" bestFit="1" customWidth="1"/>
    <col min="4767" max="5013" width="9.140625" style="103"/>
    <col min="5014" max="5014" width="6.7109375" style="103" customWidth="1"/>
    <col min="5015" max="5015" width="62.7109375" style="103" customWidth="1"/>
    <col min="5016" max="5016" width="8.42578125" style="103" customWidth="1"/>
    <col min="5017" max="5017" width="7" style="103" bestFit="1" customWidth="1"/>
    <col min="5018" max="5018" width="11.28515625" style="103" bestFit="1" customWidth="1"/>
    <col min="5019" max="5019" width="8" style="103" bestFit="1" customWidth="1"/>
    <col min="5020" max="5020" width="11.28515625" style="103" bestFit="1" customWidth="1"/>
    <col min="5021" max="5021" width="7" style="103" bestFit="1" customWidth="1"/>
    <col min="5022" max="5022" width="11.28515625" style="103" bestFit="1" customWidth="1"/>
    <col min="5023" max="5269" width="9.140625" style="103"/>
    <col min="5270" max="5270" width="6.7109375" style="103" customWidth="1"/>
    <col min="5271" max="5271" width="62.7109375" style="103" customWidth="1"/>
    <col min="5272" max="5272" width="8.42578125" style="103" customWidth="1"/>
    <col min="5273" max="5273" width="7" style="103" bestFit="1" customWidth="1"/>
    <col min="5274" max="5274" width="11.28515625" style="103" bestFit="1" customWidth="1"/>
    <col min="5275" max="5275" width="8" style="103" bestFit="1" customWidth="1"/>
    <col min="5276" max="5276" width="11.28515625" style="103" bestFit="1" customWidth="1"/>
    <col min="5277" max="5277" width="7" style="103" bestFit="1" customWidth="1"/>
    <col min="5278" max="5278" width="11.28515625" style="103" bestFit="1" customWidth="1"/>
    <col min="5279" max="5525" width="9.140625" style="103"/>
    <col min="5526" max="5526" width="6.7109375" style="103" customWidth="1"/>
    <col min="5527" max="5527" width="62.7109375" style="103" customWidth="1"/>
    <col min="5528" max="5528" width="8.42578125" style="103" customWidth="1"/>
    <col min="5529" max="5529" width="7" style="103" bestFit="1" customWidth="1"/>
    <col min="5530" max="5530" width="11.28515625" style="103" bestFit="1" customWidth="1"/>
    <col min="5531" max="5531" width="8" style="103" bestFit="1" customWidth="1"/>
    <col min="5532" max="5532" width="11.28515625" style="103" bestFit="1" customWidth="1"/>
    <col min="5533" max="5533" width="7" style="103" bestFit="1" customWidth="1"/>
    <col min="5534" max="5534" width="11.28515625" style="103" bestFit="1" customWidth="1"/>
    <col min="5535" max="5781" width="9.140625" style="103"/>
    <col min="5782" max="5782" width="6.7109375" style="103" customWidth="1"/>
    <col min="5783" max="5783" width="62.7109375" style="103" customWidth="1"/>
    <col min="5784" max="5784" width="8.42578125" style="103" customWidth="1"/>
    <col min="5785" max="5785" width="7" style="103" bestFit="1" customWidth="1"/>
    <col min="5786" max="5786" width="11.28515625" style="103" bestFit="1" customWidth="1"/>
    <col min="5787" max="5787" width="8" style="103" bestFit="1" customWidth="1"/>
    <col min="5788" max="5788" width="11.28515625" style="103" bestFit="1" customWidth="1"/>
    <col min="5789" max="5789" width="7" style="103" bestFit="1" customWidth="1"/>
    <col min="5790" max="5790" width="11.28515625" style="103" bestFit="1" customWidth="1"/>
    <col min="5791" max="6037" width="9.140625" style="103"/>
    <col min="6038" max="6038" width="6.7109375" style="103" customWidth="1"/>
    <col min="6039" max="6039" width="62.7109375" style="103" customWidth="1"/>
    <col min="6040" max="6040" width="8.42578125" style="103" customWidth="1"/>
    <col min="6041" max="6041" width="7" style="103" bestFit="1" customWidth="1"/>
    <col min="6042" max="6042" width="11.28515625" style="103" bestFit="1" customWidth="1"/>
    <col min="6043" max="6043" width="8" style="103" bestFit="1" customWidth="1"/>
    <col min="6044" max="6044" width="11.28515625" style="103" bestFit="1" customWidth="1"/>
    <col min="6045" max="6045" width="7" style="103" bestFit="1" customWidth="1"/>
    <col min="6046" max="6046" width="11.28515625" style="103" bestFit="1" customWidth="1"/>
    <col min="6047" max="6293" width="9.140625" style="103"/>
    <col min="6294" max="6294" width="6.7109375" style="103" customWidth="1"/>
    <col min="6295" max="6295" width="62.7109375" style="103" customWidth="1"/>
    <col min="6296" max="6296" width="8.42578125" style="103" customWidth="1"/>
    <col min="6297" max="6297" width="7" style="103" bestFit="1" customWidth="1"/>
    <col min="6298" max="6298" width="11.28515625" style="103" bestFit="1" customWidth="1"/>
    <col min="6299" max="6299" width="8" style="103" bestFit="1" customWidth="1"/>
    <col min="6300" max="6300" width="11.28515625" style="103" bestFit="1" customWidth="1"/>
    <col min="6301" max="6301" width="7" style="103" bestFit="1" customWidth="1"/>
    <col min="6302" max="6302" width="11.28515625" style="103" bestFit="1" customWidth="1"/>
    <col min="6303" max="6549" width="9.140625" style="103"/>
    <col min="6550" max="6550" width="6.7109375" style="103" customWidth="1"/>
    <col min="6551" max="6551" width="62.7109375" style="103" customWidth="1"/>
    <col min="6552" max="6552" width="8.42578125" style="103" customWidth="1"/>
    <col min="6553" max="6553" width="7" style="103" bestFit="1" customWidth="1"/>
    <col min="6554" max="6554" width="11.28515625" style="103" bestFit="1" customWidth="1"/>
    <col min="6555" max="6555" width="8" style="103" bestFit="1" customWidth="1"/>
    <col min="6556" max="6556" width="11.28515625" style="103" bestFit="1" customWidth="1"/>
    <col min="6557" max="6557" width="7" style="103" bestFit="1" customWidth="1"/>
    <col min="6558" max="6558" width="11.28515625" style="103" bestFit="1" customWidth="1"/>
    <col min="6559" max="6805" width="9.140625" style="103"/>
    <col min="6806" max="6806" width="6.7109375" style="103" customWidth="1"/>
    <col min="6807" max="6807" width="62.7109375" style="103" customWidth="1"/>
    <col min="6808" max="6808" width="8.42578125" style="103" customWidth="1"/>
    <col min="6809" max="6809" width="7" style="103" bestFit="1" customWidth="1"/>
    <col min="6810" max="6810" width="11.28515625" style="103" bestFit="1" customWidth="1"/>
    <col min="6811" max="6811" width="8" style="103" bestFit="1" customWidth="1"/>
    <col min="6812" max="6812" width="11.28515625" style="103" bestFit="1" customWidth="1"/>
    <col min="6813" max="6813" width="7" style="103" bestFit="1" customWidth="1"/>
    <col min="6814" max="6814" width="11.28515625" style="103" bestFit="1" customWidth="1"/>
    <col min="6815" max="7061" width="9.140625" style="103"/>
    <col min="7062" max="7062" width="6.7109375" style="103" customWidth="1"/>
    <col min="7063" max="7063" width="62.7109375" style="103" customWidth="1"/>
    <col min="7064" max="7064" width="8.42578125" style="103" customWidth="1"/>
    <col min="7065" max="7065" width="7" style="103" bestFit="1" customWidth="1"/>
    <col min="7066" max="7066" width="11.28515625" style="103" bestFit="1" customWidth="1"/>
    <col min="7067" max="7067" width="8" style="103" bestFit="1" customWidth="1"/>
    <col min="7068" max="7068" width="11.28515625" style="103" bestFit="1" customWidth="1"/>
    <col min="7069" max="7069" width="7" style="103" bestFit="1" customWidth="1"/>
    <col min="7070" max="7070" width="11.28515625" style="103" bestFit="1" customWidth="1"/>
    <col min="7071" max="7317" width="9.140625" style="103"/>
    <col min="7318" max="7318" width="6.7109375" style="103" customWidth="1"/>
    <col min="7319" max="7319" width="62.7109375" style="103" customWidth="1"/>
    <col min="7320" max="7320" width="8.42578125" style="103" customWidth="1"/>
    <col min="7321" max="7321" width="7" style="103" bestFit="1" customWidth="1"/>
    <col min="7322" max="7322" width="11.28515625" style="103" bestFit="1" customWidth="1"/>
    <col min="7323" max="7323" width="8" style="103" bestFit="1" customWidth="1"/>
    <col min="7324" max="7324" width="11.28515625" style="103" bestFit="1" customWidth="1"/>
    <col min="7325" max="7325" width="7" style="103" bestFit="1" customWidth="1"/>
    <col min="7326" max="7326" width="11.28515625" style="103" bestFit="1" customWidth="1"/>
    <col min="7327" max="7573" width="9.140625" style="103"/>
    <col min="7574" max="7574" width="6.7109375" style="103" customWidth="1"/>
    <col min="7575" max="7575" width="62.7109375" style="103" customWidth="1"/>
    <col min="7576" max="7576" width="8.42578125" style="103" customWidth="1"/>
    <col min="7577" max="7577" width="7" style="103" bestFit="1" customWidth="1"/>
    <col min="7578" max="7578" width="11.28515625" style="103" bestFit="1" customWidth="1"/>
    <col min="7579" max="7579" width="8" style="103" bestFit="1" customWidth="1"/>
    <col min="7580" max="7580" width="11.28515625" style="103" bestFit="1" customWidth="1"/>
    <col min="7581" max="7581" width="7" style="103" bestFit="1" customWidth="1"/>
    <col min="7582" max="7582" width="11.28515625" style="103" bestFit="1" customWidth="1"/>
    <col min="7583" max="7829" width="9.140625" style="103"/>
    <col min="7830" max="7830" width="6.7109375" style="103" customWidth="1"/>
    <col min="7831" max="7831" width="62.7109375" style="103" customWidth="1"/>
    <col min="7832" max="7832" width="8.42578125" style="103" customWidth="1"/>
    <col min="7833" max="7833" width="7" style="103" bestFit="1" customWidth="1"/>
    <col min="7834" max="7834" width="11.28515625" style="103" bestFit="1" customWidth="1"/>
    <col min="7835" max="7835" width="8" style="103" bestFit="1" customWidth="1"/>
    <col min="7836" max="7836" width="11.28515625" style="103" bestFit="1" customWidth="1"/>
    <col min="7837" max="7837" width="7" style="103" bestFit="1" customWidth="1"/>
    <col min="7838" max="7838" width="11.28515625" style="103" bestFit="1" customWidth="1"/>
    <col min="7839" max="8085" width="9.140625" style="103"/>
    <col min="8086" max="8086" width="6.7109375" style="103" customWidth="1"/>
    <col min="8087" max="8087" width="62.7109375" style="103" customWidth="1"/>
    <col min="8088" max="8088" width="8.42578125" style="103" customWidth="1"/>
    <col min="8089" max="8089" width="7" style="103" bestFit="1" customWidth="1"/>
    <col min="8090" max="8090" width="11.28515625" style="103" bestFit="1" customWidth="1"/>
    <col min="8091" max="8091" width="8" style="103" bestFit="1" customWidth="1"/>
    <col min="8092" max="8092" width="11.28515625" style="103" bestFit="1" customWidth="1"/>
    <col min="8093" max="8093" width="7" style="103" bestFit="1" customWidth="1"/>
    <col min="8094" max="8094" width="11.28515625" style="103" bestFit="1" customWidth="1"/>
    <col min="8095" max="8341" width="9.140625" style="103"/>
    <col min="8342" max="8342" width="6.7109375" style="103" customWidth="1"/>
    <col min="8343" max="8343" width="62.7109375" style="103" customWidth="1"/>
    <col min="8344" max="8344" width="8.42578125" style="103" customWidth="1"/>
    <col min="8345" max="8345" width="7" style="103" bestFit="1" customWidth="1"/>
    <col min="8346" max="8346" width="11.28515625" style="103" bestFit="1" customWidth="1"/>
    <col min="8347" max="8347" width="8" style="103" bestFit="1" customWidth="1"/>
    <col min="8348" max="8348" width="11.28515625" style="103" bestFit="1" customWidth="1"/>
    <col min="8349" max="8349" width="7" style="103" bestFit="1" customWidth="1"/>
    <col min="8350" max="8350" width="11.28515625" style="103" bestFit="1" customWidth="1"/>
    <col min="8351" max="8597" width="9.140625" style="103"/>
    <col min="8598" max="8598" width="6.7109375" style="103" customWidth="1"/>
    <col min="8599" max="8599" width="62.7109375" style="103" customWidth="1"/>
    <col min="8600" max="8600" width="8.42578125" style="103" customWidth="1"/>
    <col min="8601" max="8601" width="7" style="103" bestFit="1" customWidth="1"/>
    <col min="8602" max="8602" width="11.28515625" style="103" bestFit="1" customWidth="1"/>
    <col min="8603" max="8603" width="8" style="103" bestFit="1" customWidth="1"/>
    <col min="8604" max="8604" width="11.28515625" style="103" bestFit="1" customWidth="1"/>
    <col min="8605" max="8605" width="7" style="103" bestFit="1" customWidth="1"/>
    <col min="8606" max="8606" width="11.28515625" style="103" bestFit="1" customWidth="1"/>
    <col min="8607" max="8853" width="9.140625" style="103"/>
    <col min="8854" max="8854" width="6.7109375" style="103" customWidth="1"/>
    <col min="8855" max="8855" width="62.7109375" style="103" customWidth="1"/>
    <col min="8856" max="8856" width="8.42578125" style="103" customWidth="1"/>
    <col min="8857" max="8857" width="7" style="103" bestFit="1" customWidth="1"/>
    <col min="8858" max="8858" width="11.28515625" style="103" bestFit="1" customWidth="1"/>
    <col min="8859" max="8859" width="8" style="103" bestFit="1" customWidth="1"/>
    <col min="8860" max="8860" width="11.28515625" style="103" bestFit="1" customWidth="1"/>
    <col min="8861" max="8861" width="7" style="103" bestFit="1" customWidth="1"/>
    <col min="8862" max="8862" width="11.28515625" style="103" bestFit="1" customWidth="1"/>
    <col min="8863" max="9109" width="9.140625" style="103"/>
    <col min="9110" max="9110" width="6.7109375" style="103" customWidth="1"/>
    <col min="9111" max="9111" width="62.7109375" style="103" customWidth="1"/>
    <col min="9112" max="9112" width="8.42578125" style="103" customWidth="1"/>
    <col min="9113" max="9113" width="7" style="103" bestFit="1" customWidth="1"/>
    <col min="9114" max="9114" width="11.28515625" style="103" bestFit="1" customWidth="1"/>
    <col min="9115" max="9115" width="8" style="103" bestFit="1" customWidth="1"/>
    <col min="9116" max="9116" width="11.28515625" style="103" bestFit="1" customWidth="1"/>
    <col min="9117" max="9117" width="7" style="103" bestFit="1" customWidth="1"/>
    <col min="9118" max="9118" width="11.28515625" style="103" bestFit="1" customWidth="1"/>
    <col min="9119" max="9365" width="9.140625" style="103"/>
    <col min="9366" max="9366" width="6.7109375" style="103" customWidth="1"/>
    <col min="9367" max="9367" width="62.7109375" style="103" customWidth="1"/>
    <col min="9368" max="9368" width="8.42578125" style="103" customWidth="1"/>
    <col min="9369" max="9369" width="7" style="103" bestFit="1" customWidth="1"/>
    <col min="9370" max="9370" width="11.28515625" style="103" bestFit="1" customWidth="1"/>
    <col min="9371" max="9371" width="8" style="103" bestFit="1" customWidth="1"/>
    <col min="9372" max="9372" width="11.28515625" style="103" bestFit="1" customWidth="1"/>
    <col min="9373" max="9373" width="7" style="103" bestFit="1" customWidth="1"/>
    <col min="9374" max="9374" width="11.28515625" style="103" bestFit="1" customWidth="1"/>
    <col min="9375" max="9621" width="9.140625" style="103"/>
    <col min="9622" max="9622" width="6.7109375" style="103" customWidth="1"/>
    <col min="9623" max="9623" width="62.7109375" style="103" customWidth="1"/>
    <col min="9624" max="9624" width="8.42578125" style="103" customWidth="1"/>
    <col min="9625" max="9625" width="7" style="103" bestFit="1" customWidth="1"/>
    <col min="9626" max="9626" width="11.28515625" style="103" bestFit="1" customWidth="1"/>
    <col min="9627" max="9627" width="8" style="103" bestFit="1" customWidth="1"/>
    <col min="9628" max="9628" width="11.28515625" style="103" bestFit="1" customWidth="1"/>
    <col min="9629" max="9629" width="7" style="103" bestFit="1" customWidth="1"/>
    <col min="9630" max="9630" width="11.28515625" style="103" bestFit="1" customWidth="1"/>
    <col min="9631" max="9877" width="9.140625" style="103"/>
    <col min="9878" max="9878" width="6.7109375" style="103" customWidth="1"/>
    <col min="9879" max="9879" width="62.7109375" style="103" customWidth="1"/>
    <col min="9880" max="9880" width="8.42578125" style="103" customWidth="1"/>
    <col min="9881" max="9881" width="7" style="103" bestFit="1" customWidth="1"/>
    <col min="9882" max="9882" width="11.28515625" style="103" bestFit="1" customWidth="1"/>
    <col min="9883" max="9883" width="8" style="103" bestFit="1" customWidth="1"/>
    <col min="9884" max="9884" width="11.28515625" style="103" bestFit="1" customWidth="1"/>
    <col min="9885" max="9885" width="7" style="103" bestFit="1" customWidth="1"/>
    <col min="9886" max="9886" width="11.28515625" style="103" bestFit="1" customWidth="1"/>
    <col min="9887" max="10133" width="9.140625" style="103"/>
    <col min="10134" max="10134" width="6.7109375" style="103" customWidth="1"/>
    <col min="10135" max="10135" width="62.7109375" style="103" customWidth="1"/>
    <col min="10136" max="10136" width="8.42578125" style="103" customWidth="1"/>
    <col min="10137" max="10137" width="7" style="103" bestFit="1" customWidth="1"/>
    <col min="10138" max="10138" width="11.28515625" style="103" bestFit="1" customWidth="1"/>
    <col min="10139" max="10139" width="8" style="103" bestFit="1" customWidth="1"/>
    <col min="10140" max="10140" width="11.28515625" style="103" bestFit="1" customWidth="1"/>
    <col min="10141" max="10141" width="7" style="103" bestFit="1" customWidth="1"/>
    <col min="10142" max="10142" width="11.28515625" style="103" bestFit="1" customWidth="1"/>
    <col min="10143" max="10389" width="9.140625" style="103"/>
    <col min="10390" max="10390" width="6.7109375" style="103" customWidth="1"/>
    <col min="10391" max="10391" width="62.7109375" style="103" customWidth="1"/>
    <col min="10392" max="10392" width="8.42578125" style="103" customWidth="1"/>
    <col min="10393" max="10393" width="7" style="103" bestFit="1" customWidth="1"/>
    <col min="10394" max="10394" width="11.28515625" style="103" bestFit="1" customWidth="1"/>
    <col min="10395" max="10395" width="8" style="103" bestFit="1" customWidth="1"/>
    <col min="10396" max="10396" width="11.28515625" style="103" bestFit="1" customWidth="1"/>
    <col min="10397" max="10397" width="7" style="103" bestFit="1" customWidth="1"/>
    <col min="10398" max="10398" width="11.28515625" style="103" bestFit="1" customWidth="1"/>
    <col min="10399" max="10645" width="9.140625" style="103"/>
    <col min="10646" max="10646" width="6.7109375" style="103" customWidth="1"/>
    <col min="10647" max="10647" width="62.7109375" style="103" customWidth="1"/>
    <col min="10648" max="10648" width="8.42578125" style="103" customWidth="1"/>
    <col min="10649" max="10649" width="7" style="103" bestFit="1" customWidth="1"/>
    <col min="10650" max="10650" width="11.28515625" style="103" bestFit="1" customWidth="1"/>
    <col min="10651" max="10651" width="8" style="103" bestFit="1" customWidth="1"/>
    <col min="10652" max="10652" width="11.28515625" style="103" bestFit="1" customWidth="1"/>
    <col min="10653" max="10653" width="7" style="103" bestFit="1" customWidth="1"/>
    <col min="10654" max="10654" width="11.28515625" style="103" bestFit="1" customWidth="1"/>
    <col min="10655" max="10901" width="9.140625" style="103"/>
    <col min="10902" max="10902" width="6.7109375" style="103" customWidth="1"/>
    <col min="10903" max="10903" width="62.7109375" style="103" customWidth="1"/>
    <col min="10904" max="10904" width="8.42578125" style="103" customWidth="1"/>
    <col min="10905" max="10905" width="7" style="103" bestFit="1" customWidth="1"/>
    <col min="10906" max="10906" width="11.28515625" style="103" bestFit="1" customWidth="1"/>
    <col min="10907" max="10907" width="8" style="103" bestFit="1" customWidth="1"/>
    <col min="10908" max="10908" width="11.28515625" style="103" bestFit="1" customWidth="1"/>
    <col min="10909" max="10909" width="7" style="103" bestFit="1" customWidth="1"/>
    <col min="10910" max="10910" width="11.28515625" style="103" bestFit="1" customWidth="1"/>
    <col min="10911" max="11157" width="9.140625" style="103"/>
    <col min="11158" max="11158" width="6.7109375" style="103" customWidth="1"/>
    <col min="11159" max="11159" width="62.7109375" style="103" customWidth="1"/>
    <col min="11160" max="11160" width="8.42578125" style="103" customWidth="1"/>
    <col min="11161" max="11161" width="7" style="103" bestFit="1" customWidth="1"/>
    <col min="11162" max="11162" width="11.28515625" style="103" bestFit="1" customWidth="1"/>
    <col min="11163" max="11163" width="8" style="103" bestFit="1" customWidth="1"/>
    <col min="11164" max="11164" width="11.28515625" style="103" bestFit="1" customWidth="1"/>
    <col min="11165" max="11165" width="7" style="103" bestFit="1" customWidth="1"/>
    <col min="11166" max="11166" width="11.28515625" style="103" bestFit="1" customWidth="1"/>
    <col min="11167" max="11413" width="9.140625" style="103"/>
    <col min="11414" max="11414" width="6.7109375" style="103" customWidth="1"/>
    <col min="11415" max="11415" width="62.7109375" style="103" customWidth="1"/>
    <col min="11416" max="11416" width="8.42578125" style="103" customWidth="1"/>
    <col min="11417" max="11417" width="7" style="103" bestFit="1" customWidth="1"/>
    <col min="11418" max="11418" width="11.28515625" style="103" bestFit="1" customWidth="1"/>
    <col min="11419" max="11419" width="8" style="103" bestFit="1" customWidth="1"/>
    <col min="11420" max="11420" width="11.28515625" style="103" bestFit="1" customWidth="1"/>
    <col min="11421" max="11421" width="7" style="103" bestFit="1" customWidth="1"/>
    <col min="11422" max="11422" width="11.28515625" style="103" bestFit="1" customWidth="1"/>
    <col min="11423" max="11669" width="9.140625" style="103"/>
    <col min="11670" max="11670" width="6.7109375" style="103" customWidth="1"/>
    <col min="11671" max="11671" width="62.7109375" style="103" customWidth="1"/>
    <col min="11672" max="11672" width="8.42578125" style="103" customWidth="1"/>
    <col min="11673" max="11673" width="7" style="103" bestFit="1" customWidth="1"/>
    <col min="11674" max="11674" width="11.28515625" style="103" bestFit="1" customWidth="1"/>
    <col min="11675" max="11675" width="8" style="103" bestFit="1" customWidth="1"/>
    <col min="11676" max="11676" width="11.28515625" style="103" bestFit="1" customWidth="1"/>
    <col min="11677" max="11677" width="7" style="103" bestFit="1" customWidth="1"/>
    <col min="11678" max="11678" width="11.28515625" style="103" bestFit="1" customWidth="1"/>
    <col min="11679" max="11925" width="9.140625" style="103"/>
    <col min="11926" max="11926" width="6.7109375" style="103" customWidth="1"/>
    <col min="11927" max="11927" width="62.7109375" style="103" customWidth="1"/>
    <col min="11928" max="11928" width="8.42578125" style="103" customWidth="1"/>
    <col min="11929" max="11929" width="7" style="103" bestFit="1" customWidth="1"/>
    <col min="11930" max="11930" width="11.28515625" style="103" bestFit="1" customWidth="1"/>
    <col min="11931" max="11931" width="8" style="103" bestFit="1" customWidth="1"/>
    <col min="11932" max="11932" width="11.28515625" style="103" bestFit="1" customWidth="1"/>
    <col min="11933" max="11933" width="7" style="103" bestFit="1" customWidth="1"/>
    <col min="11934" max="11934" width="11.28515625" style="103" bestFit="1" customWidth="1"/>
    <col min="11935" max="12181" width="9.140625" style="103"/>
    <col min="12182" max="12182" width="6.7109375" style="103" customWidth="1"/>
    <col min="12183" max="12183" width="62.7109375" style="103" customWidth="1"/>
    <col min="12184" max="12184" width="8.42578125" style="103" customWidth="1"/>
    <col min="12185" max="12185" width="7" style="103" bestFit="1" customWidth="1"/>
    <col min="12186" max="12186" width="11.28515625" style="103" bestFit="1" customWidth="1"/>
    <col min="12187" max="12187" width="8" style="103" bestFit="1" customWidth="1"/>
    <col min="12188" max="12188" width="11.28515625" style="103" bestFit="1" customWidth="1"/>
    <col min="12189" max="12189" width="7" style="103" bestFit="1" customWidth="1"/>
    <col min="12190" max="12190" width="11.28515625" style="103" bestFit="1" customWidth="1"/>
    <col min="12191" max="12437" width="9.140625" style="103"/>
    <col min="12438" max="12438" width="6.7109375" style="103" customWidth="1"/>
    <col min="12439" max="12439" width="62.7109375" style="103" customWidth="1"/>
    <col min="12440" max="12440" width="8.42578125" style="103" customWidth="1"/>
    <col min="12441" max="12441" width="7" style="103" bestFit="1" customWidth="1"/>
    <col min="12442" max="12442" width="11.28515625" style="103" bestFit="1" customWidth="1"/>
    <col min="12443" max="12443" width="8" style="103" bestFit="1" customWidth="1"/>
    <col min="12444" max="12444" width="11.28515625" style="103" bestFit="1" customWidth="1"/>
    <col min="12445" max="12445" width="7" style="103" bestFit="1" customWidth="1"/>
    <col min="12446" max="12446" width="11.28515625" style="103" bestFit="1" customWidth="1"/>
    <col min="12447" max="12693" width="9.140625" style="103"/>
    <col min="12694" max="12694" width="6.7109375" style="103" customWidth="1"/>
    <col min="12695" max="12695" width="62.7109375" style="103" customWidth="1"/>
    <col min="12696" max="12696" width="8.42578125" style="103" customWidth="1"/>
    <col min="12697" max="12697" width="7" style="103" bestFit="1" customWidth="1"/>
    <col min="12698" max="12698" width="11.28515625" style="103" bestFit="1" customWidth="1"/>
    <col min="12699" max="12699" width="8" style="103" bestFit="1" customWidth="1"/>
    <col min="12700" max="12700" width="11.28515625" style="103" bestFit="1" customWidth="1"/>
    <col min="12701" max="12701" width="7" style="103" bestFit="1" customWidth="1"/>
    <col min="12702" max="12702" width="11.28515625" style="103" bestFit="1" customWidth="1"/>
    <col min="12703" max="12949" width="9.140625" style="103"/>
    <col min="12950" max="12950" width="6.7109375" style="103" customWidth="1"/>
    <col min="12951" max="12951" width="62.7109375" style="103" customWidth="1"/>
    <col min="12952" max="12952" width="8.42578125" style="103" customWidth="1"/>
    <col min="12953" max="12953" width="7" style="103" bestFit="1" customWidth="1"/>
    <col min="12954" max="12954" width="11.28515625" style="103" bestFit="1" customWidth="1"/>
    <col min="12955" max="12955" width="8" style="103" bestFit="1" customWidth="1"/>
    <col min="12956" max="12956" width="11.28515625" style="103" bestFit="1" customWidth="1"/>
    <col min="12957" max="12957" width="7" style="103" bestFit="1" customWidth="1"/>
    <col min="12958" max="12958" width="11.28515625" style="103" bestFit="1" customWidth="1"/>
    <col min="12959" max="13205" width="9.140625" style="103"/>
    <col min="13206" max="13206" width="6.7109375" style="103" customWidth="1"/>
    <col min="13207" max="13207" width="62.7109375" style="103" customWidth="1"/>
    <col min="13208" max="13208" width="8.42578125" style="103" customWidth="1"/>
    <col min="13209" max="13209" width="7" style="103" bestFit="1" customWidth="1"/>
    <col min="13210" max="13210" width="11.28515625" style="103" bestFit="1" customWidth="1"/>
    <col min="13211" max="13211" width="8" style="103" bestFit="1" customWidth="1"/>
    <col min="13212" max="13212" width="11.28515625" style="103" bestFit="1" customWidth="1"/>
    <col min="13213" max="13213" width="7" style="103" bestFit="1" customWidth="1"/>
    <col min="13214" max="13214" width="11.28515625" style="103" bestFit="1" customWidth="1"/>
    <col min="13215" max="13461" width="9.140625" style="103"/>
    <col min="13462" max="13462" width="6.7109375" style="103" customWidth="1"/>
    <col min="13463" max="13463" width="62.7109375" style="103" customWidth="1"/>
    <col min="13464" max="13464" width="8.42578125" style="103" customWidth="1"/>
    <col min="13465" max="13465" width="7" style="103" bestFit="1" customWidth="1"/>
    <col min="13466" max="13466" width="11.28515625" style="103" bestFit="1" customWidth="1"/>
    <col min="13467" max="13467" width="8" style="103" bestFit="1" customWidth="1"/>
    <col min="13468" max="13468" width="11.28515625" style="103" bestFit="1" customWidth="1"/>
    <col min="13469" max="13469" width="7" style="103" bestFit="1" customWidth="1"/>
    <col min="13470" max="13470" width="11.28515625" style="103" bestFit="1" customWidth="1"/>
    <col min="13471" max="13717" width="9.140625" style="103"/>
    <col min="13718" max="13718" width="6.7109375" style="103" customWidth="1"/>
    <col min="13719" max="13719" width="62.7109375" style="103" customWidth="1"/>
    <col min="13720" max="13720" width="8.42578125" style="103" customWidth="1"/>
    <col min="13721" max="13721" width="7" style="103" bestFit="1" customWidth="1"/>
    <col min="13722" max="13722" width="11.28515625" style="103" bestFit="1" customWidth="1"/>
    <col min="13723" max="13723" width="8" style="103" bestFit="1" customWidth="1"/>
    <col min="13724" max="13724" width="11.28515625" style="103" bestFit="1" customWidth="1"/>
    <col min="13725" max="13725" width="7" style="103" bestFit="1" customWidth="1"/>
    <col min="13726" max="13726" width="11.28515625" style="103" bestFit="1" customWidth="1"/>
    <col min="13727" max="13973" width="9.140625" style="103"/>
    <col min="13974" max="13974" width="6.7109375" style="103" customWidth="1"/>
    <col min="13975" max="13975" width="62.7109375" style="103" customWidth="1"/>
    <col min="13976" max="13976" width="8.42578125" style="103" customWidth="1"/>
    <col min="13977" max="13977" width="7" style="103" bestFit="1" customWidth="1"/>
    <col min="13978" max="13978" width="11.28515625" style="103" bestFit="1" customWidth="1"/>
    <col min="13979" max="13979" width="8" style="103" bestFit="1" customWidth="1"/>
    <col min="13980" max="13980" width="11.28515625" style="103" bestFit="1" customWidth="1"/>
    <col min="13981" max="13981" width="7" style="103" bestFit="1" customWidth="1"/>
    <col min="13982" max="13982" width="11.28515625" style="103" bestFit="1" customWidth="1"/>
    <col min="13983" max="14229" width="9.140625" style="103"/>
    <col min="14230" max="14230" width="6.7109375" style="103" customWidth="1"/>
    <col min="14231" max="14231" width="62.7109375" style="103" customWidth="1"/>
    <col min="14232" max="14232" width="8.42578125" style="103" customWidth="1"/>
    <col min="14233" max="14233" width="7" style="103" bestFit="1" customWidth="1"/>
    <col min="14234" max="14234" width="11.28515625" style="103" bestFit="1" customWidth="1"/>
    <col min="14235" max="14235" width="8" style="103" bestFit="1" customWidth="1"/>
    <col min="14236" max="14236" width="11.28515625" style="103" bestFit="1" customWidth="1"/>
    <col min="14237" max="14237" width="7" style="103" bestFit="1" customWidth="1"/>
    <col min="14238" max="14238" width="11.28515625" style="103" bestFit="1" customWidth="1"/>
    <col min="14239" max="14485" width="9.140625" style="103"/>
    <col min="14486" max="14486" width="6.7109375" style="103" customWidth="1"/>
    <col min="14487" max="14487" width="62.7109375" style="103" customWidth="1"/>
    <col min="14488" max="14488" width="8.42578125" style="103" customWidth="1"/>
    <col min="14489" max="14489" width="7" style="103" bestFit="1" customWidth="1"/>
    <col min="14490" max="14490" width="11.28515625" style="103" bestFit="1" customWidth="1"/>
    <col min="14491" max="14491" width="8" style="103" bestFit="1" customWidth="1"/>
    <col min="14492" max="14492" width="11.28515625" style="103" bestFit="1" customWidth="1"/>
    <col min="14493" max="14493" width="7" style="103" bestFit="1" customWidth="1"/>
    <col min="14494" max="14494" width="11.28515625" style="103" bestFit="1" customWidth="1"/>
    <col min="14495" max="14741" width="9.140625" style="103"/>
    <col min="14742" max="14742" width="6.7109375" style="103" customWidth="1"/>
    <col min="14743" max="14743" width="62.7109375" style="103" customWidth="1"/>
    <col min="14744" max="14744" width="8.42578125" style="103" customWidth="1"/>
    <col min="14745" max="14745" width="7" style="103" bestFit="1" customWidth="1"/>
    <col min="14746" max="14746" width="11.28515625" style="103" bestFit="1" customWidth="1"/>
    <col min="14747" max="14747" width="8" style="103" bestFit="1" customWidth="1"/>
    <col min="14748" max="14748" width="11.28515625" style="103" bestFit="1" customWidth="1"/>
    <col min="14749" max="14749" width="7" style="103" bestFit="1" customWidth="1"/>
    <col min="14750" max="14750" width="11.28515625" style="103" bestFit="1" customWidth="1"/>
    <col min="14751" max="14997" width="9.140625" style="103"/>
    <col min="14998" max="14998" width="6.7109375" style="103" customWidth="1"/>
    <col min="14999" max="14999" width="62.7109375" style="103" customWidth="1"/>
    <col min="15000" max="15000" width="8.42578125" style="103" customWidth="1"/>
    <col min="15001" max="15001" width="7" style="103" bestFit="1" customWidth="1"/>
    <col min="15002" max="15002" width="11.28515625" style="103" bestFit="1" customWidth="1"/>
    <col min="15003" max="15003" width="8" style="103" bestFit="1" customWidth="1"/>
    <col min="15004" max="15004" width="11.28515625" style="103" bestFit="1" customWidth="1"/>
    <col min="15005" max="15005" width="7" style="103" bestFit="1" customWidth="1"/>
    <col min="15006" max="15006" width="11.28515625" style="103" bestFit="1" customWidth="1"/>
    <col min="15007" max="15253" width="9.140625" style="103"/>
    <col min="15254" max="15254" width="6.7109375" style="103" customWidth="1"/>
    <col min="15255" max="15255" width="62.7109375" style="103" customWidth="1"/>
    <col min="15256" max="15256" width="8.42578125" style="103" customWidth="1"/>
    <col min="15257" max="15257" width="7" style="103" bestFit="1" customWidth="1"/>
    <col min="15258" max="15258" width="11.28515625" style="103" bestFit="1" customWidth="1"/>
    <col min="15259" max="15259" width="8" style="103" bestFit="1" customWidth="1"/>
    <col min="15260" max="15260" width="11.28515625" style="103" bestFit="1" customWidth="1"/>
    <col min="15261" max="15261" width="7" style="103" bestFit="1" customWidth="1"/>
    <col min="15262" max="15262" width="11.28515625" style="103" bestFit="1" customWidth="1"/>
    <col min="15263" max="15509" width="9.140625" style="103"/>
    <col min="15510" max="15510" width="6.7109375" style="103" customWidth="1"/>
    <col min="15511" max="15511" width="62.7109375" style="103" customWidth="1"/>
    <col min="15512" max="15512" width="8.42578125" style="103" customWidth="1"/>
    <col min="15513" max="15513" width="7" style="103" bestFit="1" customWidth="1"/>
    <col min="15514" max="15514" width="11.28515625" style="103" bestFit="1" customWidth="1"/>
    <col min="15515" max="15515" width="8" style="103" bestFit="1" customWidth="1"/>
    <col min="15516" max="15516" width="11.28515625" style="103" bestFit="1" customWidth="1"/>
    <col min="15517" max="15517" width="7" style="103" bestFit="1" customWidth="1"/>
    <col min="15518" max="15518" width="11.28515625" style="103" bestFit="1" customWidth="1"/>
    <col min="15519" max="15765" width="9.140625" style="103"/>
    <col min="15766" max="15766" width="6.7109375" style="103" customWidth="1"/>
    <col min="15767" max="15767" width="62.7109375" style="103" customWidth="1"/>
    <col min="15768" max="15768" width="8.42578125" style="103" customWidth="1"/>
    <col min="15769" max="15769" width="7" style="103" bestFit="1" customWidth="1"/>
    <col min="15770" max="15770" width="11.28515625" style="103" bestFit="1" customWidth="1"/>
    <col min="15771" max="15771" width="8" style="103" bestFit="1" customWidth="1"/>
    <col min="15772" max="15772" width="11.28515625" style="103" bestFit="1" customWidth="1"/>
    <col min="15773" max="15773" width="7" style="103" bestFit="1" customWidth="1"/>
    <col min="15774" max="15774" width="11.28515625" style="103" bestFit="1" customWidth="1"/>
    <col min="15775" max="16021" width="9.140625" style="103"/>
    <col min="16022" max="16022" width="6.7109375" style="103" customWidth="1"/>
    <col min="16023" max="16023" width="62.7109375" style="103" customWidth="1"/>
    <col min="16024" max="16024" width="8.42578125" style="103" customWidth="1"/>
    <col min="16025" max="16025" width="7" style="103" bestFit="1" customWidth="1"/>
    <col min="16026" max="16026" width="11.28515625" style="103" bestFit="1" customWidth="1"/>
    <col min="16027" max="16027" width="8" style="103" bestFit="1" customWidth="1"/>
    <col min="16028" max="16028" width="11.28515625" style="103" bestFit="1" customWidth="1"/>
    <col min="16029" max="16029" width="7" style="103" bestFit="1" customWidth="1"/>
    <col min="16030" max="16030" width="11.28515625" style="103" bestFit="1" customWidth="1"/>
    <col min="16031" max="16384" width="9.140625" style="103"/>
  </cols>
  <sheetData>
    <row r="7" spans="1:13" s="99" customFormat="1" ht="31.5" customHeight="1" x14ac:dyDescent="0.35">
      <c r="A7" s="178" t="s">
        <v>170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</row>
    <row r="8" spans="1:13" ht="14.25" customHeight="1" x14ac:dyDescent="0.3">
      <c r="A8" s="100"/>
      <c r="B8" s="101"/>
      <c r="C8" s="102"/>
      <c r="K8" s="171" t="s">
        <v>0</v>
      </c>
      <c r="L8" s="171"/>
      <c r="M8" s="171"/>
    </row>
    <row r="9" spans="1:13" s="71" customFormat="1" ht="24.75" customHeight="1" x14ac:dyDescent="0.25">
      <c r="A9" s="179" t="s">
        <v>1</v>
      </c>
      <c r="B9" s="168" t="s">
        <v>2</v>
      </c>
      <c r="C9" s="168" t="s">
        <v>3</v>
      </c>
      <c r="D9" s="169" t="s">
        <v>20</v>
      </c>
      <c r="E9" s="172"/>
      <c r="F9" s="172"/>
      <c r="G9" s="172"/>
      <c r="H9" s="172"/>
      <c r="I9" s="172"/>
      <c r="J9" s="172"/>
      <c r="K9" s="172"/>
      <c r="L9" s="172"/>
      <c r="M9" s="170"/>
    </row>
    <row r="10" spans="1:13" ht="23.25" customHeight="1" x14ac:dyDescent="0.25">
      <c r="A10" s="179"/>
      <c r="B10" s="168"/>
      <c r="C10" s="168"/>
      <c r="D10" s="168" t="s">
        <v>46</v>
      </c>
      <c r="E10" s="168"/>
      <c r="F10" s="168" t="s">
        <v>47</v>
      </c>
      <c r="G10" s="168"/>
      <c r="H10" s="168" t="s">
        <v>48</v>
      </c>
      <c r="I10" s="168"/>
      <c r="J10" s="168" t="s">
        <v>49</v>
      </c>
      <c r="K10" s="168"/>
      <c r="L10" s="168" t="s">
        <v>223</v>
      </c>
      <c r="M10" s="168"/>
    </row>
    <row r="11" spans="1:13" ht="20.25" customHeight="1" x14ac:dyDescent="0.25">
      <c r="A11" s="179"/>
      <c r="B11" s="168"/>
      <c r="C11" s="168"/>
      <c r="D11" s="37" t="s">
        <v>4</v>
      </c>
      <c r="E11" s="32" t="s">
        <v>5</v>
      </c>
      <c r="F11" s="37" t="s">
        <v>4</v>
      </c>
      <c r="G11" s="32" t="s">
        <v>5</v>
      </c>
      <c r="H11" s="37" t="s">
        <v>4</v>
      </c>
      <c r="I11" s="32" t="s">
        <v>5</v>
      </c>
      <c r="J11" s="37" t="s">
        <v>4</v>
      </c>
      <c r="K11" s="32" t="s">
        <v>5</v>
      </c>
      <c r="L11" s="37" t="s">
        <v>4</v>
      </c>
      <c r="M11" s="32" t="s">
        <v>5</v>
      </c>
    </row>
    <row r="12" spans="1:13" s="104" customFormat="1" ht="15" customHeight="1" x14ac:dyDescent="0.2">
      <c r="A12" s="35">
        <v>1</v>
      </c>
      <c r="B12" s="34">
        <v>2</v>
      </c>
      <c r="C12" s="35">
        <v>3</v>
      </c>
      <c r="D12" s="34" t="s">
        <v>13</v>
      </c>
      <c r="E12" s="35" t="s">
        <v>39</v>
      </c>
      <c r="F12" s="34" t="s">
        <v>40</v>
      </c>
      <c r="G12" s="35" t="s">
        <v>41</v>
      </c>
      <c r="H12" s="34" t="s">
        <v>35</v>
      </c>
      <c r="I12" s="35" t="s">
        <v>36</v>
      </c>
      <c r="J12" s="34" t="s">
        <v>42</v>
      </c>
      <c r="K12" s="35" t="s">
        <v>43</v>
      </c>
      <c r="L12" s="34" t="s">
        <v>38</v>
      </c>
      <c r="M12" s="35" t="s">
        <v>44</v>
      </c>
    </row>
    <row r="13" spans="1:13" ht="38.25" customHeight="1" x14ac:dyDescent="0.25">
      <c r="A13" s="15" t="s">
        <v>6</v>
      </c>
      <c r="B13" s="16" t="s">
        <v>14</v>
      </c>
      <c r="C13" s="74"/>
      <c r="D13" s="105">
        <v>13</v>
      </c>
      <c r="E13" s="106">
        <v>88.1</v>
      </c>
      <c r="F13" s="105">
        <v>30</v>
      </c>
      <c r="G13" s="106">
        <v>41.55</v>
      </c>
      <c r="H13" s="105">
        <v>29</v>
      </c>
      <c r="I13" s="106">
        <v>40.799999999999997</v>
      </c>
      <c r="J13" s="105">
        <v>18</v>
      </c>
      <c r="K13" s="106">
        <v>34.549999999999997</v>
      </c>
      <c r="L13" s="105">
        <v>17</v>
      </c>
      <c r="M13" s="106">
        <v>29.55</v>
      </c>
    </row>
    <row r="14" spans="1:13" ht="36.75" customHeight="1" x14ac:dyDescent="0.25">
      <c r="A14" s="107">
        <v>1.1000000000000001</v>
      </c>
      <c r="B14" s="5" t="s">
        <v>29</v>
      </c>
      <c r="C14" s="7" t="s">
        <v>7</v>
      </c>
      <c r="D14" s="108">
        <v>13</v>
      </c>
      <c r="E14" s="14">
        <v>88.1</v>
      </c>
      <c r="F14" s="108">
        <v>30</v>
      </c>
      <c r="G14" s="14">
        <v>41.55</v>
      </c>
      <c r="H14" s="108">
        <v>29</v>
      </c>
      <c r="I14" s="14">
        <v>40.799999999999997</v>
      </c>
      <c r="J14" s="108">
        <v>18</v>
      </c>
      <c r="K14" s="14">
        <v>34.549999999999997</v>
      </c>
      <c r="L14" s="108">
        <v>17</v>
      </c>
      <c r="M14" s="14">
        <v>29.55</v>
      </c>
    </row>
    <row r="15" spans="1:13" s="110" customFormat="1" ht="36.75" customHeight="1" x14ac:dyDescent="0.2">
      <c r="A15" s="15" t="s">
        <v>12</v>
      </c>
      <c r="B15" s="16" t="s">
        <v>176</v>
      </c>
      <c r="C15" s="74"/>
      <c r="D15" s="109">
        <v>24</v>
      </c>
      <c r="E15" s="106">
        <f>SUM(E16:E28)</f>
        <v>376.96800000000002</v>
      </c>
      <c r="F15" s="109">
        <f t="shared" ref="F15:M15" si="0">SUM(F16:F28)</f>
        <v>16</v>
      </c>
      <c r="G15" s="106">
        <f t="shared" si="0"/>
        <v>372.41408999999999</v>
      </c>
      <c r="H15" s="109">
        <f t="shared" si="0"/>
        <v>13</v>
      </c>
      <c r="I15" s="106">
        <f t="shared" si="0"/>
        <v>425.46136510000002</v>
      </c>
      <c r="J15" s="109">
        <f t="shared" si="0"/>
        <v>17</v>
      </c>
      <c r="K15" s="106">
        <f t="shared" si="0"/>
        <v>456.94762079400004</v>
      </c>
      <c r="L15" s="109">
        <f t="shared" si="0"/>
        <v>17</v>
      </c>
      <c r="M15" s="106">
        <f t="shared" si="0"/>
        <v>592.87609174283011</v>
      </c>
    </row>
    <row r="16" spans="1:13" s="111" customFormat="1" ht="49.5" customHeight="1" x14ac:dyDescent="0.25">
      <c r="A16" s="107">
        <v>2.1</v>
      </c>
      <c r="B16" s="5" t="s">
        <v>262</v>
      </c>
      <c r="C16" s="7" t="s">
        <v>7</v>
      </c>
      <c r="D16" s="8">
        <v>2</v>
      </c>
      <c r="E16" s="13">
        <v>80.66</v>
      </c>
      <c r="F16" s="8">
        <v>1</v>
      </c>
      <c r="G16" s="13">
        <v>41.539899999999996</v>
      </c>
      <c r="H16" s="8">
        <v>2</v>
      </c>
      <c r="I16" s="13">
        <v>85.572193999999996</v>
      </c>
      <c r="J16" s="8">
        <v>1</v>
      </c>
      <c r="K16" s="13">
        <v>44.069679909999998</v>
      </c>
      <c r="L16" s="8">
        <v>2</v>
      </c>
      <c r="M16" s="13">
        <v>90.7835406146</v>
      </c>
    </row>
    <row r="17" spans="1:13" s="110" customFormat="1" ht="35.25" customHeight="1" x14ac:dyDescent="0.2">
      <c r="A17" s="107">
        <v>2.2000000000000002</v>
      </c>
      <c r="B17" s="5" t="s">
        <v>17</v>
      </c>
      <c r="C17" s="7" t="s">
        <v>7</v>
      </c>
      <c r="D17" s="8">
        <v>12</v>
      </c>
      <c r="E17" s="13">
        <v>75.960000000000008</v>
      </c>
      <c r="F17" s="8">
        <v>8</v>
      </c>
      <c r="G17" s="13">
        <v>52.159199999999998</v>
      </c>
      <c r="H17" s="8">
        <v>2</v>
      </c>
      <c r="I17" s="13">
        <v>13.430994</v>
      </c>
      <c r="J17" s="8">
        <v>3</v>
      </c>
      <c r="K17" s="13">
        <v>20.750885730000004</v>
      </c>
      <c r="L17" s="8">
        <v>2</v>
      </c>
      <c r="M17" s="13">
        <v>14.248941534600002</v>
      </c>
    </row>
    <row r="18" spans="1:13" s="110" customFormat="1" ht="35.25" customHeight="1" x14ac:dyDescent="0.2">
      <c r="A18" s="107">
        <v>2.2999999999999998</v>
      </c>
      <c r="B18" s="5" t="s">
        <v>23</v>
      </c>
      <c r="C18" s="7" t="s">
        <v>7</v>
      </c>
      <c r="D18" s="8">
        <v>1</v>
      </c>
      <c r="E18" s="13">
        <v>6.5</v>
      </c>
      <c r="F18" s="8">
        <v>1</v>
      </c>
      <c r="G18" s="13">
        <v>6.6950000000000003</v>
      </c>
      <c r="H18" s="8">
        <v>1</v>
      </c>
      <c r="I18" s="13">
        <v>6.8958500000000003</v>
      </c>
      <c r="J18" s="8">
        <v>3</v>
      </c>
      <c r="K18" s="13">
        <v>21.308176500000002</v>
      </c>
      <c r="L18" s="8">
        <v>2</v>
      </c>
      <c r="M18" s="13">
        <v>14.63161453</v>
      </c>
    </row>
    <row r="19" spans="1:13" s="110" customFormat="1" ht="35.25" customHeight="1" x14ac:dyDescent="0.2">
      <c r="A19" s="107">
        <v>2.4</v>
      </c>
      <c r="B19" s="5" t="s">
        <v>18</v>
      </c>
      <c r="C19" s="7" t="s">
        <v>7</v>
      </c>
      <c r="D19" s="8">
        <v>1</v>
      </c>
      <c r="E19" s="112">
        <v>6</v>
      </c>
      <c r="F19" s="8"/>
      <c r="G19" s="13">
        <v>0</v>
      </c>
      <c r="H19" s="8">
        <v>1</v>
      </c>
      <c r="I19" s="13">
        <v>6.3654000000000002</v>
      </c>
      <c r="J19" s="8">
        <v>1</v>
      </c>
      <c r="K19" s="13">
        <v>6.556362</v>
      </c>
      <c r="L19" s="8">
        <v>1</v>
      </c>
      <c r="M19" s="13">
        <v>6.7530528600000004</v>
      </c>
    </row>
    <row r="20" spans="1:13" s="110" customFormat="1" ht="35.25" customHeight="1" x14ac:dyDescent="0.2">
      <c r="A20" s="107">
        <v>2.5</v>
      </c>
      <c r="B20" s="5" t="s">
        <v>16</v>
      </c>
      <c r="C20" s="7" t="s">
        <v>7</v>
      </c>
      <c r="D20" s="8">
        <v>1</v>
      </c>
      <c r="E20" s="13">
        <v>12.79</v>
      </c>
      <c r="F20" s="8"/>
      <c r="G20" s="13">
        <v>0</v>
      </c>
      <c r="H20" s="8">
        <v>1</v>
      </c>
      <c r="I20" s="13">
        <v>13.568911</v>
      </c>
      <c r="J20" s="8">
        <v>1</v>
      </c>
      <c r="K20" s="13">
        <v>13.97597833</v>
      </c>
      <c r="L20" s="8">
        <v>1</v>
      </c>
      <c r="M20" s="13">
        <v>14.3952576799</v>
      </c>
    </row>
    <row r="21" spans="1:13" s="110" customFormat="1" ht="38.25" customHeight="1" x14ac:dyDescent="0.2">
      <c r="A21" s="107">
        <v>2.6</v>
      </c>
      <c r="B21" s="5" t="s">
        <v>76</v>
      </c>
      <c r="C21" s="7" t="s">
        <v>7</v>
      </c>
      <c r="D21" s="8">
        <v>2</v>
      </c>
      <c r="E21" s="13">
        <v>157.84200000000001</v>
      </c>
      <c r="F21" s="8">
        <v>1</v>
      </c>
      <c r="G21" s="13">
        <v>81.288630000000012</v>
      </c>
      <c r="H21" s="8">
        <v>1</v>
      </c>
      <c r="I21" s="13">
        <v>83.727288900000019</v>
      </c>
      <c r="J21" s="8"/>
      <c r="K21" s="13">
        <v>0</v>
      </c>
      <c r="L21" s="8">
        <v>1</v>
      </c>
      <c r="M21" s="13">
        <v>88.826280794010017</v>
      </c>
    </row>
    <row r="22" spans="1:13" s="110" customFormat="1" ht="50.25" customHeight="1" x14ac:dyDescent="0.2">
      <c r="A22" s="107">
        <v>2.7</v>
      </c>
      <c r="B22" s="5" t="s">
        <v>263</v>
      </c>
      <c r="C22" s="7" t="s">
        <v>7</v>
      </c>
      <c r="D22" s="8">
        <v>4</v>
      </c>
      <c r="E22" s="13">
        <v>27.216000000000001</v>
      </c>
      <c r="F22" s="8">
        <v>3</v>
      </c>
      <c r="G22" s="13">
        <v>21.024359999999998</v>
      </c>
      <c r="H22" s="8">
        <v>2</v>
      </c>
      <c r="I22" s="13">
        <v>14.436727200000002</v>
      </c>
      <c r="J22" s="8">
        <v>3</v>
      </c>
      <c r="K22" s="13">
        <v>22.304743523999999</v>
      </c>
      <c r="L22" s="8">
        <v>3</v>
      </c>
      <c r="M22" s="13">
        <v>22.97388582972</v>
      </c>
    </row>
    <row r="23" spans="1:13" s="110" customFormat="1" ht="38.25" customHeight="1" x14ac:dyDescent="0.2">
      <c r="A23" s="107">
        <v>2.8</v>
      </c>
      <c r="B23" s="5" t="s">
        <v>284</v>
      </c>
      <c r="C23" s="7"/>
      <c r="D23" s="8">
        <v>1</v>
      </c>
      <c r="E23" s="112">
        <v>10</v>
      </c>
      <c r="F23" s="8"/>
      <c r="G23" s="13">
        <v>0</v>
      </c>
      <c r="H23" s="8"/>
      <c r="I23" s="13">
        <v>0</v>
      </c>
      <c r="J23" s="8"/>
      <c r="K23" s="13">
        <v>0</v>
      </c>
      <c r="L23" s="8"/>
      <c r="M23" s="13">
        <v>0</v>
      </c>
    </row>
    <row r="24" spans="1:13" s="110" customFormat="1" ht="66.75" customHeight="1" x14ac:dyDescent="0.2">
      <c r="A24" s="107">
        <v>2.9</v>
      </c>
      <c r="B24" s="5" t="s">
        <v>264</v>
      </c>
      <c r="C24" s="7" t="s">
        <v>7</v>
      </c>
      <c r="D24" s="113"/>
      <c r="E24" s="13">
        <v>0</v>
      </c>
      <c r="F24" s="8">
        <v>1</v>
      </c>
      <c r="G24" s="13">
        <v>56.171999999999997</v>
      </c>
      <c r="H24" s="113"/>
      <c r="I24" s="13">
        <v>0</v>
      </c>
      <c r="J24" s="8">
        <v>1</v>
      </c>
      <c r="K24" s="13">
        <v>59.592874800000004</v>
      </c>
      <c r="L24" s="8"/>
      <c r="M24" s="13">
        <v>0</v>
      </c>
    </row>
    <row r="25" spans="1:13" s="111" customFormat="1" ht="60" x14ac:dyDescent="0.25">
      <c r="A25" s="114">
        <v>2.1</v>
      </c>
      <c r="B25" s="5" t="s">
        <v>187</v>
      </c>
      <c r="C25" s="7" t="s">
        <v>7</v>
      </c>
      <c r="D25" s="8"/>
      <c r="E25" s="13">
        <v>0</v>
      </c>
      <c r="F25" s="8">
        <v>1</v>
      </c>
      <c r="G25" s="13">
        <v>113.535</v>
      </c>
      <c r="H25" s="8"/>
      <c r="I25" s="13">
        <v>0</v>
      </c>
      <c r="J25" s="8"/>
      <c r="K25" s="13">
        <v>0</v>
      </c>
      <c r="L25" s="8">
        <v>1</v>
      </c>
      <c r="M25" s="13">
        <v>120.44928150000001</v>
      </c>
    </row>
    <row r="26" spans="1:13" s="110" customFormat="1" ht="33" customHeight="1" x14ac:dyDescent="0.2">
      <c r="A26" s="114">
        <v>2.11</v>
      </c>
      <c r="B26" s="5" t="s">
        <v>22</v>
      </c>
      <c r="C26" s="7" t="s">
        <v>7</v>
      </c>
      <c r="D26" s="108"/>
      <c r="E26" s="13">
        <v>0</v>
      </c>
      <c r="F26" s="108"/>
      <c r="G26" s="13">
        <v>0</v>
      </c>
      <c r="H26" s="108">
        <v>2</v>
      </c>
      <c r="I26" s="13">
        <v>11.464</v>
      </c>
      <c r="J26" s="8">
        <v>2</v>
      </c>
      <c r="K26" s="13">
        <v>11.807920000000001</v>
      </c>
      <c r="L26" s="8">
        <v>3</v>
      </c>
      <c r="M26" s="13">
        <v>18.243236400000001</v>
      </c>
    </row>
    <row r="27" spans="1:13" s="110" customFormat="1" ht="46.5" customHeight="1" x14ac:dyDescent="0.2">
      <c r="A27" s="114">
        <v>2.12</v>
      </c>
      <c r="B27" s="5" t="s">
        <v>265</v>
      </c>
      <c r="C27" s="7" t="s">
        <v>7</v>
      </c>
      <c r="D27" s="8"/>
      <c r="E27" s="13">
        <v>0</v>
      </c>
      <c r="F27" s="8"/>
      <c r="G27" s="13">
        <v>0</v>
      </c>
      <c r="H27" s="8">
        <v>1</v>
      </c>
      <c r="I27" s="13">
        <v>190</v>
      </c>
      <c r="J27" s="8">
        <v>1</v>
      </c>
      <c r="K27" s="13">
        <v>195.70000000000002</v>
      </c>
      <c r="L27" s="8">
        <v>1</v>
      </c>
      <c r="M27" s="13">
        <v>201.57100000000003</v>
      </c>
    </row>
    <row r="28" spans="1:13" s="110" customFormat="1" ht="35.25" customHeight="1" x14ac:dyDescent="0.2">
      <c r="A28" s="114">
        <v>2.13</v>
      </c>
      <c r="B28" s="5" t="s">
        <v>30</v>
      </c>
      <c r="C28" s="7" t="s">
        <v>7</v>
      </c>
      <c r="D28" s="8"/>
      <c r="E28" s="13">
        <v>0</v>
      </c>
      <c r="F28" s="8"/>
      <c r="G28" s="13">
        <v>0</v>
      </c>
      <c r="H28" s="8"/>
      <c r="I28" s="13">
        <v>0</v>
      </c>
      <c r="J28" s="8">
        <v>1</v>
      </c>
      <c r="K28" s="13">
        <v>60.881</v>
      </c>
      <c r="L28" s="8"/>
      <c r="M28" s="13">
        <v>0</v>
      </c>
    </row>
    <row r="29" spans="1:13" s="110" customFormat="1" ht="47.25" customHeight="1" x14ac:dyDescent="0.2">
      <c r="A29" s="115" t="s">
        <v>10</v>
      </c>
      <c r="B29" s="85" t="s">
        <v>154</v>
      </c>
      <c r="C29" s="74" t="s">
        <v>7</v>
      </c>
      <c r="D29" s="116">
        <v>18</v>
      </c>
      <c r="E29" s="106">
        <f>SUM(E30:E33)</f>
        <v>13.418000000000001</v>
      </c>
      <c r="F29" s="116">
        <v>12</v>
      </c>
      <c r="G29" s="106">
        <f t="shared" ref="G29:M29" si="1">SUM(G30:G33)</f>
        <v>9.1371299999999991</v>
      </c>
      <c r="H29" s="116">
        <v>6</v>
      </c>
      <c r="I29" s="106">
        <f t="shared" si="1"/>
        <v>4.5873315999999997</v>
      </c>
      <c r="J29" s="116">
        <f t="shared" si="1"/>
        <v>10</v>
      </c>
      <c r="K29" s="106">
        <f t="shared" si="1"/>
        <v>7.9561452870000018</v>
      </c>
      <c r="L29" s="116">
        <f t="shared" si="1"/>
        <v>8</v>
      </c>
      <c r="M29" s="106">
        <f t="shared" si="1"/>
        <v>6.4052706377100002</v>
      </c>
    </row>
    <row r="30" spans="1:13" s="110" customFormat="1" ht="34.5" customHeight="1" x14ac:dyDescent="0.2">
      <c r="A30" s="107">
        <v>3.1</v>
      </c>
      <c r="B30" s="5" t="s">
        <v>253</v>
      </c>
      <c r="C30" s="7" t="s">
        <v>7</v>
      </c>
      <c r="D30" s="8">
        <v>4</v>
      </c>
      <c r="E30" s="13">
        <v>2.2879999999999998</v>
      </c>
      <c r="F30" s="8">
        <v>3</v>
      </c>
      <c r="G30" s="13">
        <v>1.7674799999999997</v>
      </c>
      <c r="H30" s="8">
        <v>2</v>
      </c>
      <c r="I30" s="13">
        <v>1.2136696</v>
      </c>
      <c r="J30" s="8">
        <v>3</v>
      </c>
      <c r="K30" s="13">
        <v>1.8751195319999998</v>
      </c>
      <c r="L30" s="8">
        <v>3</v>
      </c>
      <c r="M30" s="13">
        <v>1.9313731179599998</v>
      </c>
    </row>
    <row r="31" spans="1:13" s="110" customFormat="1" ht="50.25" customHeight="1" x14ac:dyDescent="0.2">
      <c r="A31" s="107">
        <v>3.2</v>
      </c>
      <c r="B31" s="5" t="s">
        <v>254</v>
      </c>
      <c r="C31" s="7" t="s">
        <v>7</v>
      </c>
      <c r="D31" s="8">
        <v>12</v>
      </c>
      <c r="E31" s="13">
        <v>9.5400000000000009</v>
      </c>
      <c r="F31" s="8">
        <v>8</v>
      </c>
      <c r="G31" s="13">
        <v>6.5508000000000006</v>
      </c>
      <c r="H31" s="8">
        <v>2</v>
      </c>
      <c r="I31" s="13">
        <v>1.6868310000000002</v>
      </c>
      <c r="J31" s="8">
        <v>3</v>
      </c>
      <c r="K31" s="13">
        <v>2.6061538950000007</v>
      </c>
      <c r="L31" s="8">
        <v>2</v>
      </c>
      <c r="M31" s="13">
        <v>1.7895590079000003</v>
      </c>
    </row>
    <row r="32" spans="1:13" s="110" customFormat="1" ht="50.25" customHeight="1" x14ac:dyDescent="0.2">
      <c r="A32" s="107">
        <v>3.3</v>
      </c>
      <c r="B32" s="5" t="s">
        <v>255</v>
      </c>
      <c r="C32" s="7" t="s">
        <v>7</v>
      </c>
      <c r="D32" s="8">
        <v>1</v>
      </c>
      <c r="E32" s="13">
        <v>0.79500000000000004</v>
      </c>
      <c r="F32" s="8">
        <v>1</v>
      </c>
      <c r="G32" s="13">
        <v>0.81885000000000008</v>
      </c>
      <c r="H32" s="8">
        <v>1</v>
      </c>
      <c r="I32" s="13">
        <v>0.8434155000000001</v>
      </c>
      <c r="J32" s="8">
        <v>3</v>
      </c>
      <c r="K32" s="13">
        <v>2.6061538950000007</v>
      </c>
      <c r="L32" s="8">
        <v>2</v>
      </c>
      <c r="M32" s="13">
        <v>1.7895590079000003</v>
      </c>
    </row>
    <row r="33" spans="1:13" s="110" customFormat="1" ht="49.5" customHeight="1" x14ac:dyDescent="0.2">
      <c r="A33" s="107">
        <v>3.4</v>
      </c>
      <c r="B33" s="5" t="s">
        <v>256</v>
      </c>
      <c r="C33" s="7" t="s">
        <v>7</v>
      </c>
      <c r="D33" s="8">
        <v>1</v>
      </c>
      <c r="E33" s="13">
        <v>0.79500000000000004</v>
      </c>
      <c r="F33" s="8"/>
      <c r="G33" s="13">
        <v>0</v>
      </c>
      <c r="H33" s="8">
        <v>1</v>
      </c>
      <c r="I33" s="13">
        <v>0.8434155000000001</v>
      </c>
      <c r="J33" s="8">
        <v>1</v>
      </c>
      <c r="K33" s="13">
        <v>0.86871796500000009</v>
      </c>
      <c r="L33" s="8">
        <v>1</v>
      </c>
      <c r="M33" s="13">
        <v>0.89477950395000017</v>
      </c>
    </row>
    <row r="34" spans="1:13" s="110" customFormat="1" ht="48.75" customHeight="1" x14ac:dyDescent="0.2">
      <c r="A34" s="15" t="s">
        <v>13</v>
      </c>
      <c r="B34" s="16" t="s">
        <v>31</v>
      </c>
      <c r="C34" s="74" t="s">
        <v>32</v>
      </c>
      <c r="D34" s="117">
        <v>0</v>
      </c>
      <c r="E34" s="118">
        <v>0</v>
      </c>
      <c r="F34" s="117">
        <v>0</v>
      </c>
      <c r="G34" s="118">
        <v>0</v>
      </c>
      <c r="H34" s="118">
        <v>1.3</v>
      </c>
      <c r="I34" s="118">
        <v>1</v>
      </c>
      <c r="J34" s="117">
        <v>0</v>
      </c>
      <c r="K34" s="118">
        <v>0</v>
      </c>
      <c r="L34" s="117">
        <v>0</v>
      </c>
      <c r="M34" s="118">
        <v>0</v>
      </c>
    </row>
    <row r="35" spans="1:13" s="27" customFormat="1" ht="24.75" customHeight="1" x14ac:dyDescent="0.25">
      <c r="A35" s="55"/>
      <c r="B35" s="56" t="s">
        <v>11</v>
      </c>
      <c r="C35" s="57"/>
      <c r="D35" s="119"/>
      <c r="E35" s="120">
        <f>E34+E29+E15+E13</f>
        <v>478.48599999999999</v>
      </c>
      <c r="F35" s="120"/>
      <c r="G35" s="120">
        <f t="shared" ref="G35:M35" si="2">G34+G29+G15+G13</f>
        <v>423.10122000000001</v>
      </c>
      <c r="H35" s="120"/>
      <c r="I35" s="120">
        <f t="shared" si="2"/>
        <v>471.84869670000006</v>
      </c>
      <c r="J35" s="120"/>
      <c r="K35" s="120">
        <f t="shared" si="2"/>
        <v>499.45376608100008</v>
      </c>
      <c r="L35" s="120"/>
      <c r="M35" s="120">
        <f t="shared" si="2"/>
        <v>628.8313623805401</v>
      </c>
    </row>
    <row r="36" spans="1:13" ht="22.5" customHeight="1" x14ac:dyDescent="0.25">
      <c r="A36" s="121"/>
      <c r="B36" s="122"/>
      <c r="C36" s="122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1:13" s="123" customFormat="1" ht="60" customHeight="1" x14ac:dyDescent="0.25">
      <c r="A37" s="177" t="s">
        <v>266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</row>
    <row r="38" spans="1:13" ht="30" customHeight="1" x14ac:dyDescent="0.25"/>
    <row r="39" spans="1:13" ht="39.950000000000003" customHeight="1" x14ac:dyDescent="0.25"/>
  </sheetData>
  <mergeCells count="12">
    <mergeCell ref="A37:M37"/>
    <mergeCell ref="K8:M8"/>
    <mergeCell ref="A7:M7"/>
    <mergeCell ref="F10:G10"/>
    <mergeCell ref="H10:I10"/>
    <mergeCell ref="J10:K10"/>
    <mergeCell ref="L10:M10"/>
    <mergeCell ref="D9:M9"/>
    <mergeCell ref="A9:A11"/>
    <mergeCell ref="B9:B11"/>
    <mergeCell ref="C9:C11"/>
    <mergeCell ref="D10:E10"/>
  </mergeCells>
  <printOptions horizontalCentered="1"/>
  <pageMargins left="0" right="0" top="0.35" bottom="0.35" header="0.3" footer="0.3"/>
  <pageSetup paperSize="9" scale="78" fitToHeight="0" orientation="landscape" errors="blank" r:id="rId1"/>
  <headerFooter>
    <oddFooter>&amp;C&amp;P</oddFooter>
  </headerFooter>
  <rowBreaks count="1" manualBreakCount="1">
    <brk id="23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zoomScaleSheetLayoutView="115" workbookViewId="0">
      <selection activeCell="R17" sqref="R17"/>
    </sheetView>
  </sheetViews>
  <sheetFormatPr defaultRowHeight="15" x14ac:dyDescent="0.25"/>
  <cols>
    <col min="1" max="1" width="4.42578125" style="127" bestFit="1" customWidth="1"/>
    <col min="2" max="2" width="38.28515625" style="127" customWidth="1"/>
    <col min="3" max="3" width="9.7109375" style="127" customWidth="1"/>
    <col min="4" max="4" width="8.85546875" style="127" customWidth="1"/>
    <col min="5" max="5" width="9.7109375" style="127" customWidth="1"/>
    <col min="6" max="6" width="8.85546875" style="127" customWidth="1"/>
    <col min="7" max="7" width="9.28515625" style="127" customWidth="1"/>
    <col min="8" max="8" width="9" style="127" customWidth="1"/>
    <col min="9" max="9" width="8.5703125" style="127" customWidth="1"/>
    <col min="10" max="10" width="8.85546875" style="127" customWidth="1"/>
    <col min="11" max="11" width="8.7109375" style="127" customWidth="1"/>
    <col min="12" max="12" width="8.5703125" style="127" customWidth="1"/>
    <col min="13" max="13" width="9.5703125" style="127" customWidth="1"/>
    <col min="14" max="198" width="9.140625" style="127"/>
    <col min="199" max="199" width="51.42578125" style="127" customWidth="1"/>
    <col min="200" max="205" width="9.140625" style="127"/>
    <col min="206" max="206" width="11.7109375" style="127" customWidth="1"/>
    <col min="207" max="454" width="9.140625" style="127"/>
    <col min="455" max="455" width="51.42578125" style="127" customWidth="1"/>
    <col min="456" max="461" width="9.140625" style="127"/>
    <col min="462" max="462" width="11.7109375" style="127" customWidth="1"/>
    <col min="463" max="710" width="9.140625" style="127"/>
    <col min="711" max="711" width="51.42578125" style="127" customWidth="1"/>
    <col min="712" max="717" width="9.140625" style="127"/>
    <col min="718" max="718" width="11.7109375" style="127" customWidth="1"/>
    <col min="719" max="966" width="9.140625" style="127"/>
    <col min="967" max="967" width="51.42578125" style="127" customWidth="1"/>
    <col min="968" max="973" width="9.140625" style="127"/>
    <col min="974" max="974" width="11.7109375" style="127" customWidth="1"/>
    <col min="975" max="1222" width="9.140625" style="127"/>
    <col min="1223" max="1223" width="51.42578125" style="127" customWidth="1"/>
    <col min="1224" max="1229" width="9.140625" style="127"/>
    <col min="1230" max="1230" width="11.7109375" style="127" customWidth="1"/>
    <col min="1231" max="1478" width="9.140625" style="127"/>
    <col min="1479" max="1479" width="51.42578125" style="127" customWidth="1"/>
    <col min="1480" max="1485" width="9.140625" style="127"/>
    <col min="1486" max="1486" width="11.7109375" style="127" customWidth="1"/>
    <col min="1487" max="1734" width="9.140625" style="127"/>
    <col min="1735" max="1735" width="51.42578125" style="127" customWidth="1"/>
    <col min="1736" max="1741" width="9.140625" style="127"/>
    <col min="1742" max="1742" width="11.7109375" style="127" customWidth="1"/>
    <col min="1743" max="1990" width="9.140625" style="127"/>
    <col min="1991" max="1991" width="51.42578125" style="127" customWidth="1"/>
    <col min="1992" max="1997" width="9.140625" style="127"/>
    <col min="1998" max="1998" width="11.7109375" style="127" customWidth="1"/>
    <col min="1999" max="2246" width="9.140625" style="127"/>
    <col min="2247" max="2247" width="51.42578125" style="127" customWidth="1"/>
    <col min="2248" max="2253" width="9.140625" style="127"/>
    <col min="2254" max="2254" width="11.7109375" style="127" customWidth="1"/>
    <col min="2255" max="2502" width="9.140625" style="127"/>
    <col min="2503" max="2503" width="51.42578125" style="127" customWidth="1"/>
    <col min="2504" max="2509" width="9.140625" style="127"/>
    <col min="2510" max="2510" width="11.7109375" style="127" customWidth="1"/>
    <col min="2511" max="2758" width="9.140625" style="127"/>
    <col min="2759" max="2759" width="51.42578125" style="127" customWidth="1"/>
    <col min="2760" max="2765" width="9.140625" style="127"/>
    <col min="2766" max="2766" width="11.7109375" style="127" customWidth="1"/>
    <col min="2767" max="3014" width="9.140625" style="127"/>
    <col min="3015" max="3015" width="51.42578125" style="127" customWidth="1"/>
    <col min="3016" max="3021" width="9.140625" style="127"/>
    <col min="3022" max="3022" width="11.7109375" style="127" customWidth="1"/>
    <col min="3023" max="3270" width="9.140625" style="127"/>
    <col min="3271" max="3271" width="51.42578125" style="127" customWidth="1"/>
    <col min="3272" max="3277" width="9.140625" style="127"/>
    <col min="3278" max="3278" width="11.7109375" style="127" customWidth="1"/>
    <col min="3279" max="3526" width="9.140625" style="127"/>
    <col min="3527" max="3527" width="51.42578125" style="127" customWidth="1"/>
    <col min="3528" max="3533" width="9.140625" style="127"/>
    <col min="3534" max="3534" width="11.7109375" style="127" customWidth="1"/>
    <col min="3535" max="3782" width="9.140625" style="127"/>
    <col min="3783" max="3783" width="51.42578125" style="127" customWidth="1"/>
    <col min="3784" max="3789" width="9.140625" style="127"/>
    <col min="3790" max="3790" width="11.7109375" style="127" customWidth="1"/>
    <col min="3791" max="4038" width="9.140625" style="127"/>
    <col min="4039" max="4039" width="51.42578125" style="127" customWidth="1"/>
    <col min="4040" max="4045" width="9.140625" style="127"/>
    <col min="4046" max="4046" width="11.7109375" style="127" customWidth="1"/>
    <col min="4047" max="4294" width="9.140625" style="127"/>
    <col min="4295" max="4295" width="51.42578125" style="127" customWidth="1"/>
    <col min="4296" max="4301" width="9.140625" style="127"/>
    <col min="4302" max="4302" width="11.7109375" style="127" customWidth="1"/>
    <col min="4303" max="4550" width="9.140625" style="127"/>
    <col min="4551" max="4551" width="51.42578125" style="127" customWidth="1"/>
    <col min="4552" max="4557" width="9.140625" style="127"/>
    <col min="4558" max="4558" width="11.7109375" style="127" customWidth="1"/>
    <col min="4559" max="4806" width="9.140625" style="127"/>
    <col min="4807" max="4807" width="51.42578125" style="127" customWidth="1"/>
    <col min="4808" max="4813" width="9.140625" style="127"/>
    <col min="4814" max="4814" width="11.7109375" style="127" customWidth="1"/>
    <col min="4815" max="5062" width="9.140625" style="127"/>
    <col min="5063" max="5063" width="51.42578125" style="127" customWidth="1"/>
    <col min="5064" max="5069" width="9.140625" style="127"/>
    <col min="5070" max="5070" width="11.7109375" style="127" customWidth="1"/>
    <col min="5071" max="5318" width="9.140625" style="127"/>
    <col min="5319" max="5319" width="51.42578125" style="127" customWidth="1"/>
    <col min="5320" max="5325" width="9.140625" style="127"/>
    <col min="5326" max="5326" width="11.7109375" style="127" customWidth="1"/>
    <col min="5327" max="5574" width="9.140625" style="127"/>
    <col min="5575" max="5575" width="51.42578125" style="127" customWidth="1"/>
    <col min="5576" max="5581" width="9.140625" style="127"/>
    <col min="5582" max="5582" width="11.7109375" style="127" customWidth="1"/>
    <col min="5583" max="5830" width="9.140625" style="127"/>
    <col min="5831" max="5831" width="51.42578125" style="127" customWidth="1"/>
    <col min="5832" max="5837" width="9.140625" style="127"/>
    <col min="5838" max="5838" width="11.7109375" style="127" customWidth="1"/>
    <col min="5839" max="6086" width="9.140625" style="127"/>
    <col min="6087" max="6087" width="51.42578125" style="127" customWidth="1"/>
    <col min="6088" max="6093" width="9.140625" style="127"/>
    <col min="6094" max="6094" width="11.7109375" style="127" customWidth="1"/>
    <col min="6095" max="6342" width="9.140625" style="127"/>
    <col min="6343" max="6343" width="51.42578125" style="127" customWidth="1"/>
    <col min="6344" max="6349" width="9.140625" style="127"/>
    <col min="6350" max="6350" width="11.7109375" style="127" customWidth="1"/>
    <col min="6351" max="6598" width="9.140625" style="127"/>
    <col min="6599" max="6599" width="51.42578125" style="127" customWidth="1"/>
    <col min="6600" max="6605" width="9.140625" style="127"/>
    <col min="6606" max="6606" width="11.7109375" style="127" customWidth="1"/>
    <col min="6607" max="6854" width="9.140625" style="127"/>
    <col min="6855" max="6855" width="51.42578125" style="127" customWidth="1"/>
    <col min="6856" max="6861" width="9.140625" style="127"/>
    <col min="6862" max="6862" width="11.7109375" style="127" customWidth="1"/>
    <col min="6863" max="7110" width="9.140625" style="127"/>
    <col min="7111" max="7111" width="51.42578125" style="127" customWidth="1"/>
    <col min="7112" max="7117" width="9.140625" style="127"/>
    <col min="7118" max="7118" width="11.7109375" style="127" customWidth="1"/>
    <col min="7119" max="7366" width="9.140625" style="127"/>
    <col min="7367" max="7367" width="51.42578125" style="127" customWidth="1"/>
    <col min="7368" max="7373" width="9.140625" style="127"/>
    <col min="7374" max="7374" width="11.7109375" style="127" customWidth="1"/>
    <col min="7375" max="7622" width="9.140625" style="127"/>
    <col min="7623" max="7623" width="51.42578125" style="127" customWidth="1"/>
    <col min="7624" max="7629" width="9.140625" style="127"/>
    <col min="7630" max="7630" width="11.7109375" style="127" customWidth="1"/>
    <col min="7631" max="7878" width="9.140625" style="127"/>
    <col min="7879" max="7879" width="51.42578125" style="127" customWidth="1"/>
    <col min="7880" max="7885" width="9.140625" style="127"/>
    <col min="7886" max="7886" width="11.7109375" style="127" customWidth="1"/>
    <col min="7887" max="8134" width="9.140625" style="127"/>
    <col min="8135" max="8135" width="51.42578125" style="127" customWidth="1"/>
    <col min="8136" max="8141" width="9.140625" style="127"/>
    <col min="8142" max="8142" width="11.7109375" style="127" customWidth="1"/>
    <col min="8143" max="8390" width="9.140625" style="127"/>
    <col min="8391" max="8391" width="51.42578125" style="127" customWidth="1"/>
    <col min="8392" max="8397" width="9.140625" style="127"/>
    <col min="8398" max="8398" width="11.7109375" style="127" customWidth="1"/>
    <col min="8399" max="8646" width="9.140625" style="127"/>
    <col min="8647" max="8647" width="51.42578125" style="127" customWidth="1"/>
    <col min="8648" max="8653" width="9.140625" style="127"/>
    <col min="8654" max="8654" width="11.7109375" style="127" customWidth="1"/>
    <col min="8655" max="8902" width="9.140625" style="127"/>
    <col min="8903" max="8903" width="51.42578125" style="127" customWidth="1"/>
    <col min="8904" max="8909" width="9.140625" style="127"/>
    <col min="8910" max="8910" width="11.7109375" style="127" customWidth="1"/>
    <col min="8911" max="9158" width="9.140625" style="127"/>
    <col min="9159" max="9159" width="51.42578125" style="127" customWidth="1"/>
    <col min="9160" max="9165" width="9.140625" style="127"/>
    <col min="9166" max="9166" width="11.7109375" style="127" customWidth="1"/>
    <col min="9167" max="9414" width="9.140625" style="127"/>
    <col min="9415" max="9415" width="51.42578125" style="127" customWidth="1"/>
    <col min="9416" max="9421" width="9.140625" style="127"/>
    <col min="9422" max="9422" width="11.7109375" style="127" customWidth="1"/>
    <col min="9423" max="9670" width="9.140625" style="127"/>
    <col min="9671" max="9671" width="51.42578125" style="127" customWidth="1"/>
    <col min="9672" max="9677" width="9.140625" style="127"/>
    <col min="9678" max="9678" width="11.7109375" style="127" customWidth="1"/>
    <col min="9679" max="9926" width="9.140625" style="127"/>
    <col min="9927" max="9927" width="51.42578125" style="127" customWidth="1"/>
    <col min="9928" max="9933" width="9.140625" style="127"/>
    <col min="9934" max="9934" width="11.7109375" style="127" customWidth="1"/>
    <col min="9935" max="10182" width="9.140625" style="127"/>
    <col min="10183" max="10183" width="51.42578125" style="127" customWidth="1"/>
    <col min="10184" max="10189" width="9.140625" style="127"/>
    <col min="10190" max="10190" width="11.7109375" style="127" customWidth="1"/>
    <col min="10191" max="10438" width="9.140625" style="127"/>
    <col min="10439" max="10439" width="51.42578125" style="127" customWidth="1"/>
    <col min="10440" max="10445" width="9.140625" style="127"/>
    <col min="10446" max="10446" width="11.7109375" style="127" customWidth="1"/>
    <col min="10447" max="10694" width="9.140625" style="127"/>
    <col min="10695" max="10695" width="51.42578125" style="127" customWidth="1"/>
    <col min="10696" max="10701" width="9.140625" style="127"/>
    <col min="10702" max="10702" width="11.7109375" style="127" customWidth="1"/>
    <col min="10703" max="10950" width="9.140625" style="127"/>
    <col min="10951" max="10951" width="51.42578125" style="127" customWidth="1"/>
    <col min="10952" max="10957" width="9.140625" style="127"/>
    <col min="10958" max="10958" width="11.7109375" style="127" customWidth="1"/>
    <col min="10959" max="11206" width="9.140625" style="127"/>
    <col min="11207" max="11207" width="51.42578125" style="127" customWidth="1"/>
    <col min="11208" max="11213" width="9.140625" style="127"/>
    <col min="11214" max="11214" width="11.7109375" style="127" customWidth="1"/>
    <col min="11215" max="11462" width="9.140625" style="127"/>
    <col min="11463" max="11463" width="51.42578125" style="127" customWidth="1"/>
    <col min="11464" max="11469" width="9.140625" style="127"/>
    <col min="11470" max="11470" width="11.7109375" style="127" customWidth="1"/>
    <col min="11471" max="11718" width="9.140625" style="127"/>
    <col min="11719" max="11719" width="51.42578125" style="127" customWidth="1"/>
    <col min="11720" max="11725" width="9.140625" style="127"/>
    <col min="11726" max="11726" width="11.7109375" style="127" customWidth="1"/>
    <col min="11727" max="11974" width="9.140625" style="127"/>
    <col min="11975" max="11975" width="51.42578125" style="127" customWidth="1"/>
    <col min="11976" max="11981" width="9.140625" style="127"/>
    <col min="11982" max="11982" width="11.7109375" style="127" customWidth="1"/>
    <col min="11983" max="12230" width="9.140625" style="127"/>
    <col min="12231" max="12231" width="51.42578125" style="127" customWidth="1"/>
    <col min="12232" max="12237" width="9.140625" style="127"/>
    <col min="12238" max="12238" width="11.7109375" style="127" customWidth="1"/>
    <col min="12239" max="12486" width="9.140625" style="127"/>
    <col min="12487" max="12487" width="51.42578125" style="127" customWidth="1"/>
    <col min="12488" max="12493" width="9.140625" style="127"/>
    <col min="12494" max="12494" width="11.7109375" style="127" customWidth="1"/>
    <col min="12495" max="12742" width="9.140625" style="127"/>
    <col min="12743" max="12743" width="51.42578125" style="127" customWidth="1"/>
    <col min="12744" max="12749" width="9.140625" style="127"/>
    <col min="12750" max="12750" width="11.7109375" style="127" customWidth="1"/>
    <col min="12751" max="12998" width="9.140625" style="127"/>
    <col min="12999" max="12999" width="51.42578125" style="127" customWidth="1"/>
    <col min="13000" max="13005" width="9.140625" style="127"/>
    <col min="13006" max="13006" width="11.7109375" style="127" customWidth="1"/>
    <col min="13007" max="13254" width="9.140625" style="127"/>
    <col min="13255" max="13255" width="51.42578125" style="127" customWidth="1"/>
    <col min="13256" max="13261" width="9.140625" style="127"/>
    <col min="13262" max="13262" width="11.7109375" style="127" customWidth="1"/>
    <col min="13263" max="13510" width="9.140625" style="127"/>
    <col min="13511" max="13511" width="51.42578125" style="127" customWidth="1"/>
    <col min="13512" max="13517" width="9.140625" style="127"/>
    <col min="13518" max="13518" width="11.7109375" style="127" customWidth="1"/>
    <col min="13519" max="13766" width="9.140625" style="127"/>
    <col min="13767" max="13767" width="51.42578125" style="127" customWidth="1"/>
    <col min="13768" max="13773" width="9.140625" style="127"/>
    <col min="13774" max="13774" width="11.7109375" style="127" customWidth="1"/>
    <col min="13775" max="14022" width="9.140625" style="127"/>
    <col min="14023" max="14023" width="51.42578125" style="127" customWidth="1"/>
    <col min="14024" max="14029" width="9.140625" style="127"/>
    <col min="14030" max="14030" width="11.7109375" style="127" customWidth="1"/>
    <col min="14031" max="14278" width="9.140625" style="127"/>
    <col min="14279" max="14279" width="51.42578125" style="127" customWidth="1"/>
    <col min="14280" max="14285" width="9.140625" style="127"/>
    <col min="14286" max="14286" width="11.7109375" style="127" customWidth="1"/>
    <col min="14287" max="14534" width="9.140625" style="127"/>
    <col min="14535" max="14535" width="51.42578125" style="127" customWidth="1"/>
    <col min="14536" max="14541" width="9.140625" style="127"/>
    <col min="14542" max="14542" width="11.7109375" style="127" customWidth="1"/>
    <col min="14543" max="14790" width="9.140625" style="127"/>
    <col min="14791" max="14791" width="51.42578125" style="127" customWidth="1"/>
    <col min="14792" max="14797" width="9.140625" style="127"/>
    <col min="14798" max="14798" width="11.7109375" style="127" customWidth="1"/>
    <col min="14799" max="15046" width="9.140625" style="127"/>
    <col min="15047" max="15047" width="51.42578125" style="127" customWidth="1"/>
    <col min="15048" max="15053" width="9.140625" style="127"/>
    <col min="15054" max="15054" width="11.7109375" style="127" customWidth="1"/>
    <col min="15055" max="15302" width="9.140625" style="127"/>
    <col min="15303" max="15303" width="51.42578125" style="127" customWidth="1"/>
    <col min="15304" max="15309" width="9.140625" style="127"/>
    <col min="15310" max="15310" width="11.7109375" style="127" customWidth="1"/>
    <col min="15311" max="15558" width="9.140625" style="127"/>
    <col min="15559" max="15559" width="51.42578125" style="127" customWidth="1"/>
    <col min="15560" max="15565" width="9.140625" style="127"/>
    <col min="15566" max="15566" width="11.7109375" style="127" customWidth="1"/>
    <col min="15567" max="15814" width="9.140625" style="127"/>
    <col min="15815" max="15815" width="51.42578125" style="127" customWidth="1"/>
    <col min="15816" max="15821" width="9.140625" style="127"/>
    <col min="15822" max="15822" width="11.7109375" style="127" customWidth="1"/>
    <col min="15823" max="16070" width="9.140625" style="127"/>
    <col min="16071" max="16071" width="51.42578125" style="127" customWidth="1"/>
    <col min="16072" max="16077" width="9.140625" style="127"/>
    <col min="16078" max="16078" width="11.7109375" style="127" customWidth="1"/>
    <col min="16079" max="16384" width="9.140625" style="127"/>
  </cols>
  <sheetData>
    <row r="1" spans="1:14" ht="90.75" customHeight="1" x14ac:dyDescent="0.25"/>
    <row r="2" spans="1:14" s="125" customFormat="1" ht="38.25" customHeight="1" x14ac:dyDescent="0.35">
      <c r="A2" s="178" t="s">
        <v>219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4" ht="15" customHeight="1" x14ac:dyDescent="0.25">
      <c r="A3" s="126"/>
      <c r="B3" s="126"/>
      <c r="C3" s="126"/>
      <c r="F3" s="70"/>
      <c r="G3" s="103"/>
      <c r="I3" s="19"/>
      <c r="J3" s="19"/>
      <c r="K3" s="180" t="s">
        <v>0</v>
      </c>
      <c r="L3" s="180"/>
      <c r="M3" s="180"/>
    </row>
    <row r="4" spans="1:14" s="69" customFormat="1" ht="20.25" customHeight="1" x14ac:dyDescent="0.25">
      <c r="A4" s="179" t="s">
        <v>1</v>
      </c>
      <c r="B4" s="168" t="s">
        <v>2</v>
      </c>
      <c r="C4" s="168" t="s">
        <v>3</v>
      </c>
      <c r="D4" s="168" t="s">
        <v>20</v>
      </c>
      <c r="E4" s="168"/>
      <c r="F4" s="168"/>
      <c r="G4" s="168"/>
      <c r="H4" s="168"/>
      <c r="I4" s="168"/>
      <c r="J4" s="168"/>
      <c r="K4" s="168"/>
      <c r="L4" s="168"/>
      <c r="M4" s="168"/>
    </row>
    <row r="5" spans="1:14" ht="15" customHeight="1" x14ac:dyDescent="0.25">
      <c r="A5" s="179"/>
      <c r="B5" s="168"/>
      <c r="C5" s="168"/>
      <c r="D5" s="168" t="s">
        <v>46</v>
      </c>
      <c r="E5" s="168"/>
      <c r="F5" s="168" t="s">
        <v>47</v>
      </c>
      <c r="G5" s="168"/>
      <c r="H5" s="168" t="s">
        <v>48</v>
      </c>
      <c r="I5" s="168"/>
      <c r="J5" s="168" t="s">
        <v>49</v>
      </c>
      <c r="K5" s="168"/>
      <c r="L5" s="168" t="s">
        <v>223</v>
      </c>
      <c r="M5" s="168"/>
    </row>
    <row r="6" spans="1:14" ht="20.25" customHeight="1" x14ac:dyDescent="0.25">
      <c r="A6" s="179"/>
      <c r="B6" s="168"/>
      <c r="C6" s="168"/>
      <c r="D6" s="128" t="s">
        <v>4</v>
      </c>
      <c r="E6" s="32" t="s">
        <v>5</v>
      </c>
      <c r="F6" s="128" t="s">
        <v>4</v>
      </c>
      <c r="G6" s="32" t="s">
        <v>5</v>
      </c>
      <c r="H6" s="128" t="s">
        <v>4</v>
      </c>
      <c r="I6" s="32" t="s">
        <v>5</v>
      </c>
      <c r="J6" s="128" t="s">
        <v>4</v>
      </c>
      <c r="K6" s="32" t="s">
        <v>5</v>
      </c>
      <c r="L6" s="128" t="s">
        <v>4</v>
      </c>
      <c r="M6" s="32" t="s">
        <v>5</v>
      </c>
    </row>
    <row r="7" spans="1:14" s="129" customFormat="1" ht="15" customHeight="1" x14ac:dyDescent="0.2">
      <c r="A7" s="35">
        <v>1</v>
      </c>
      <c r="B7" s="34">
        <v>2</v>
      </c>
      <c r="C7" s="35">
        <v>3</v>
      </c>
      <c r="D7" s="34" t="s">
        <v>13</v>
      </c>
      <c r="E7" s="35" t="s">
        <v>39</v>
      </c>
      <c r="F7" s="34" t="s">
        <v>40</v>
      </c>
      <c r="G7" s="35" t="s">
        <v>41</v>
      </c>
      <c r="H7" s="34" t="s">
        <v>35</v>
      </c>
      <c r="I7" s="35" t="s">
        <v>36</v>
      </c>
      <c r="J7" s="34" t="s">
        <v>42</v>
      </c>
      <c r="K7" s="35" t="s">
        <v>43</v>
      </c>
      <c r="L7" s="34" t="s">
        <v>38</v>
      </c>
      <c r="M7" s="35" t="s">
        <v>44</v>
      </c>
    </row>
    <row r="8" spans="1:14" ht="66.75" customHeight="1" x14ac:dyDescent="0.25">
      <c r="A8" s="15">
        <v>1</v>
      </c>
      <c r="B8" s="16" t="s">
        <v>188</v>
      </c>
      <c r="C8" s="130" t="s">
        <v>7</v>
      </c>
      <c r="D8" s="131">
        <v>10640</v>
      </c>
      <c r="E8" s="106">
        <v>485.42000000000007</v>
      </c>
      <c r="F8" s="131">
        <v>10530</v>
      </c>
      <c r="G8" s="106">
        <v>480.39</v>
      </c>
      <c r="H8" s="131">
        <v>10430</v>
      </c>
      <c r="I8" s="106">
        <v>475.76</v>
      </c>
      <c r="J8" s="131">
        <v>7000</v>
      </c>
      <c r="K8" s="106">
        <v>322.56</v>
      </c>
      <c r="L8" s="131">
        <v>6500</v>
      </c>
      <c r="M8" s="106">
        <v>300.22000000000003</v>
      </c>
    </row>
    <row r="9" spans="1:14" s="27" customFormat="1" ht="24.75" customHeight="1" x14ac:dyDescent="0.25">
      <c r="A9" s="55"/>
      <c r="B9" s="56" t="s">
        <v>11</v>
      </c>
      <c r="C9" s="57"/>
      <c r="D9" s="120"/>
      <c r="E9" s="120">
        <v>485.42000000000007</v>
      </c>
      <c r="F9" s="120"/>
      <c r="G9" s="120">
        <v>480.39</v>
      </c>
      <c r="H9" s="120"/>
      <c r="I9" s="120">
        <v>475.76</v>
      </c>
      <c r="J9" s="120"/>
      <c r="K9" s="120">
        <v>322.56</v>
      </c>
      <c r="L9" s="120"/>
      <c r="M9" s="120">
        <v>300.22000000000003</v>
      </c>
      <c r="N9" s="28"/>
    </row>
    <row r="10" spans="1:14" x14ac:dyDescent="0.25">
      <c r="E10" s="132"/>
      <c r="G10" s="132"/>
      <c r="I10" s="132"/>
      <c r="K10" s="132"/>
      <c r="M10" s="132"/>
    </row>
    <row r="11" spans="1:14" x14ac:dyDescent="0.25">
      <c r="J11" s="134"/>
    </row>
    <row r="12" spans="1:14" x14ac:dyDescent="0.25"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4" spans="1:14" x14ac:dyDescent="0.25">
      <c r="K14" s="135"/>
      <c r="L14" s="136"/>
    </row>
  </sheetData>
  <mergeCells count="11">
    <mergeCell ref="D5:E5"/>
    <mergeCell ref="A2:M2"/>
    <mergeCell ref="A4:A6"/>
    <mergeCell ref="B4:B6"/>
    <mergeCell ref="C4:C6"/>
    <mergeCell ref="F5:G5"/>
    <mergeCell ref="H5:I5"/>
    <mergeCell ref="J5:K5"/>
    <mergeCell ref="L5:M5"/>
    <mergeCell ref="D4:M4"/>
    <mergeCell ref="K3:M3"/>
  </mergeCells>
  <printOptions horizontalCentered="1"/>
  <pageMargins left="0" right="0" top="0.35" bottom="0.35" header="0.3" footer="0.3"/>
  <pageSetup paperSize="9" fitToHeight="0" orientation="landscape" errors="blank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view="pageBreakPreview" zoomScale="115" zoomScaleNormal="100" zoomScaleSheetLayoutView="115" workbookViewId="0">
      <selection activeCell="P1" sqref="P1"/>
    </sheetView>
  </sheetViews>
  <sheetFormatPr defaultRowHeight="15" x14ac:dyDescent="0.25"/>
  <cols>
    <col min="1" max="1" width="5.5703125" style="127" customWidth="1"/>
    <col min="2" max="2" width="36.42578125" style="127" customWidth="1"/>
    <col min="3" max="3" width="8.7109375" style="127" customWidth="1"/>
    <col min="4" max="4" width="11.28515625" style="127" bestFit="1" customWidth="1"/>
    <col min="5" max="5" width="11" style="127" bestFit="1" customWidth="1"/>
    <col min="6" max="6" width="11.7109375" style="127" bestFit="1" customWidth="1"/>
    <col min="7" max="7" width="10.42578125" style="127" bestFit="1" customWidth="1"/>
    <col min="8" max="8" width="11.28515625" style="127" bestFit="1" customWidth="1"/>
    <col min="9" max="9" width="10.42578125" style="127" bestFit="1" customWidth="1"/>
    <col min="10" max="10" width="11.28515625" style="127" bestFit="1" customWidth="1"/>
    <col min="11" max="11" width="10.42578125" style="127" bestFit="1" customWidth="1"/>
    <col min="12" max="12" width="11.28515625" style="127" bestFit="1" customWidth="1"/>
    <col min="13" max="13" width="11.42578125" style="127" customWidth="1"/>
    <col min="14" max="137" width="9.140625" style="127"/>
    <col min="138" max="138" width="6" style="127" customWidth="1"/>
    <col min="139" max="139" width="63.5703125" style="127" customWidth="1"/>
    <col min="140" max="140" width="7.42578125" style="127" bestFit="1" customWidth="1"/>
    <col min="141" max="141" width="8" style="127" bestFit="1" customWidth="1"/>
    <col min="142" max="142" width="11.85546875" style="127" customWidth="1"/>
    <col min="143" max="143" width="7.85546875" style="127" bestFit="1" customWidth="1"/>
    <col min="144" max="144" width="11.85546875" style="127" customWidth="1"/>
    <col min="145" max="145" width="7.85546875" style="127" bestFit="1" customWidth="1"/>
    <col min="146" max="146" width="12.5703125" style="127" customWidth="1"/>
    <col min="147" max="147" width="12.85546875" style="127" bestFit="1" customWidth="1"/>
    <col min="148" max="393" width="9.140625" style="127"/>
    <col min="394" max="394" width="6" style="127" customWidth="1"/>
    <col min="395" max="395" width="63.5703125" style="127" customWidth="1"/>
    <col min="396" max="396" width="7.42578125" style="127" bestFit="1" customWidth="1"/>
    <col min="397" max="397" width="8" style="127" bestFit="1" customWidth="1"/>
    <col min="398" max="398" width="11.85546875" style="127" customWidth="1"/>
    <col min="399" max="399" width="7.85546875" style="127" bestFit="1" customWidth="1"/>
    <col min="400" max="400" width="11.85546875" style="127" customWidth="1"/>
    <col min="401" max="401" width="7.85546875" style="127" bestFit="1" customWidth="1"/>
    <col min="402" max="402" width="12.5703125" style="127" customWidth="1"/>
    <col min="403" max="403" width="12.85546875" style="127" bestFit="1" customWidth="1"/>
    <col min="404" max="649" width="9.140625" style="127"/>
    <col min="650" max="650" width="6" style="127" customWidth="1"/>
    <col min="651" max="651" width="63.5703125" style="127" customWidth="1"/>
    <col min="652" max="652" width="7.42578125" style="127" bestFit="1" customWidth="1"/>
    <col min="653" max="653" width="8" style="127" bestFit="1" customWidth="1"/>
    <col min="654" max="654" width="11.85546875" style="127" customWidth="1"/>
    <col min="655" max="655" width="7.85546875" style="127" bestFit="1" customWidth="1"/>
    <col min="656" max="656" width="11.85546875" style="127" customWidth="1"/>
    <col min="657" max="657" width="7.85546875" style="127" bestFit="1" customWidth="1"/>
    <col min="658" max="658" width="12.5703125" style="127" customWidth="1"/>
    <col min="659" max="659" width="12.85546875" style="127" bestFit="1" customWidth="1"/>
    <col min="660" max="905" width="9.140625" style="127"/>
    <col min="906" max="906" width="6" style="127" customWidth="1"/>
    <col min="907" max="907" width="63.5703125" style="127" customWidth="1"/>
    <col min="908" max="908" width="7.42578125" style="127" bestFit="1" customWidth="1"/>
    <col min="909" max="909" width="8" style="127" bestFit="1" customWidth="1"/>
    <col min="910" max="910" width="11.85546875" style="127" customWidth="1"/>
    <col min="911" max="911" width="7.85546875" style="127" bestFit="1" customWidth="1"/>
    <col min="912" max="912" width="11.85546875" style="127" customWidth="1"/>
    <col min="913" max="913" width="7.85546875" style="127" bestFit="1" customWidth="1"/>
    <col min="914" max="914" width="12.5703125" style="127" customWidth="1"/>
    <col min="915" max="915" width="12.85546875" style="127" bestFit="1" customWidth="1"/>
    <col min="916" max="1161" width="9.140625" style="127"/>
    <col min="1162" max="1162" width="6" style="127" customWidth="1"/>
    <col min="1163" max="1163" width="63.5703125" style="127" customWidth="1"/>
    <col min="1164" max="1164" width="7.42578125" style="127" bestFit="1" customWidth="1"/>
    <col min="1165" max="1165" width="8" style="127" bestFit="1" customWidth="1"/>
    <col min="1166" max="1166" width="11.85546875" style="127" customWidth="1"/>
    <col min="1167" max="1167" width="7.85546875" style="127" bestFit="1" customWidth="1"/>
    <col min="1168" max="1168" width="11.85546875" style="127" customWidth="1"/>
    <col min="1169" max="1169" width="7.85546875" style="127" bestFit="1" customWidth="1"/>
    <col min="1170" max="1170" width="12.5703125" style="127" customWidth="1"/>
    <col min="1171" max="1171" width="12.85546875" style="127" bestFit="1" customWidth="1"/>
    <col min="1172" max="1417" width="9.140625" style="127"/>
    <col min="1418" max="1418" width="6" style="127" customWidth="1"/>
    <col min="1419" max="1419" width="63.5703125" style="127" customWidth="1"/>
    <col min="1420" max="1420" width="7.42578125" style="127" bestFit="1" customWidth="1"/>
    <col min="1421" max="1421" width="8" style="127" bestFit="1" customWidth="1"/>
    <col min="1422" max="1422" width="11.85546875" style="127" customWidth="1"/>
    <col min="1423" max="1423" width="7.85546875" style="127" bestFit="1" customWidth="1"/>
    <col min="1424" max="1424" width="11.85546875" style="127" customWidth="1"/>
    <col min="1425" max="1425" width="7.85546875" style="127" bestFit="1" customWidth="1"/>
    <col min="1426" max="1426" width="12.5703125" style="127" customWidth="1"/>
    <col min="1427" max="1427" width="12.85546875" style="127" bestFit="1" customWidth="1"/>
    <col min="1428" max="1673" width="9.140625" style="127"/>
    <col min="1674" max="1674" width="6" style="127" customWidth="1"/>
    <col min="1675" max="1675" width="63.5703125" style="127" customWidth="1"/>
    <col min="1676" max="1676" width="7.42578125" style="127" bestFit="1" customWidth="1"/>
    <col min="1677" max="1677" width="8" style="127" bestFit="1" customWidth="1"/>
    <col min="1678" max="1678" width="11.85546875" style="127" customWidth="1"/>
    <col min="1679" max="1679" width="7.85546875" style="127" bestFit="1" customWidth="1"/>
    <col min="1680" max="1680" width="11.85546875" style="127" customWidth="1"/>
    <col min="1681" max="1681" width="7.85546875" style="127" bestFit="1" customWidth="1"/>
    <col min="1682" max="1682" width="12.5703125" style="127" customWidth="1"/>
    <col min="1683" max="1683" width="12.85546875" style="127" bestFit="1" customWidth="1"/>
    <col min="1684" max="1929" width="9.140625" style="127"/>
    <col min="1930" max="1930" width="6" style="127" customWidth="1"/>
    <col min="1931" max="1931" width="63.5703125" style="127" customWidth="1"/>
    <col min="1932" max="1932" width="7.42578125" style="127" bestFit="1" customWidth="1"/>
    <col min="1933" max="1933" width="8" style="127" bestFit="1" customWidth="1"/>
    <col min="1934" max="1934" width="11.85546875" style="127" customWidth="1"/>
    <col min="1935" max="1935" width="7.85546875" style="127" bestFit="1" customWidth="1"/>
    <col min="1936" max="1936" width="11.85546875" style="127" customWidth="1"/>
    <col min="1937" max="1937" width="7.85546875" style="127" bestFit="1" customWidth="1"/>
    <col min="1938" max="1938" width="12.5703125" style="127" customWidth="1"/>
    <col min="1939" max="1939" width="12.85546875" style="127" bestFit="1" customWidth="1"/>
    <col min="1940" max="2185" width="9.140625" style="127"/>
    <col min="2186" max="2186" width="6" style="127" customWidth="1"/>
    <col min="2187" max="2187" width="63.5703125" style="127" customWidth="1"/>
    <col min="2188" max="2188" width="7.42578125" style="127" bestFit="1" customWidth="1"/>
    <col min="2189" max="2189" width="8" style="127" bestFit="1" customWidth="1"/>
    <col min="2190" max="2190" width="11.85546875" style="127" customWidth="1"/>
    <col min="2191" max="2191" width="7.85546875" style="127" bestFit="1" customWidth="1"/>
    <col min="2192" max="2192" width="11.85546875" style="127" customWidth="1"/>
    <col min="2193" max="2193" width="7.85546875" style="127" bestFit="1" customWidth="1"/>
    <col min="2194" max="2194" width="12.5703125" style="127" customWidth="1"/>
    <col min="2195" max="2195" width="12.85546875" style="127" bestFit="1" customWidth="1"/>
    <col min="2196" max="2441" width="9.140625" style="127"/>
    <col min="2442" max="2442" width="6" style="127" customWidth="1"/>
    <col min="2443" max="2443" width="63.5703125" style="127" customWidth="1"/>
    <col min="2444" max="2444" width="7.42578125" style="127" bestFit="1" customWidth="1"/>
    <col min="2445" max="2445" width="8" style="127" bestFit="1" customWidth="1"/>
    <col min="2446" max="2446" width="11.85546875" style="127" customWidth="1"/>
    <col min="2447" max="2447" width="7.85546875" style="127" bestFit="1" customWidth="1"/>
    <col min="2448" max="2448" width="11.85546875" style="127" customWidth="1"/>
    <col min="2449" max="2449" width="7.85546875" style="127" bestFit="1" customWidth="1"/>
    <col min="2450" max="2450" width="12.5703125" style="127" customWidth="1"/>
    <col min="2451" max="2451" width="12.85546875" style="127" bestFit="1" customWidth="1"/>
    <col min="2452" max="2697" width="9.140625" style="127"/>
    <col min="2698" max="2698" width="6" style="127" customWidth="1"/>
    <col min="2699" max="2699" width="63.5703125" style="127" customWidth="1"/>
    <col min="2700" max="2700" width="7.42578125" style="127" bestFit="1" customWidth="1"/>
    <col min="2701" max="2701" width="8" style="127" bestFit="1" customWidth="1"/>
    <col min="2702" max="2702" width="11.85546875" style="127" customWidth="1"/>
    <col min="2703" max="2703" width="7.85546875" style="127" bestFit="1" customWidth="1"/>
    <col min="2704" max="2704" width="11.85546875" style="127" customWidth="1"/>
    <col min="2705" max="2705" width="7.85546875" style="127" bestFit="1" customWidth="1"/>
    <col min="2706" max="2706" width="12.5703125" style="127" customWidth="1"/>
    <col min="2707" max="2707" width="12.85546875" style="127" bestFit="1" customWidth="1"/>
    <col min="2708" max="2953" width="9.140625" style="127"/>
    <col min="2954" max="2954" width="6" style="127" customWidth="1"/>
    <col min="2955" max="2955" width="63.5703125" style="127" customWidth="1"/>
    <col min="2956" max="2956" width="7.42578125" style="127" bestFit="1" customWidth="1"/>
    <col min="2957" max="2957" width="8" style="127" bestFit="1" customWidth="1"/>
    <col min="2958" max="2958" width="11.85546875" style="127" customWidth="1"/>
    <col min="2959" max="2959" width="7.85546875" style="127" bestFit="1" customWidth="1"/>
    <col min="2960" max="2960" width="11.85546875" style="127" customWidth="1"/>
    <col min="2961" max="2961" width="7.85546875" style="127" bestFit="1" customWidth="1"/>
    <col min="2962" max="2962" width="12.5703125" style="127" customWidth="1"/>
    <col min="2963" max="2963" width="12.85546875" style="127" bestFit="1" customWidth="1"/>
    <col min="2964" max="3209" width="9.140625" style="127"/>
    <col min="3210" max="3210" width="6" style="127" customWidth="1"/>
    <col min="3211" max="3211" width="63.5703125" style="127" customWidth="1"/>
    <col min="3212" max="3212" width="7.42578125" style="127" bestFit="1" customWidth="1"/>
    <col min="3213" max="3213" width="8" style="127" bestFit="1" customWidth="1"/>
    <col min="3214" max="3214" width="11.85546875" style="127" customWidth="1"/>
    <col min="3215" max="3215" width="7.85546875" style="127" bestFit="1" customWidth="1"/>
    <col min="3216" max="3216" width="11.85546875" style="127" customWidth="1"/>
    <col min="3217" max="3217" width="7.85546875" style="127" bestFit="1" customWidth="1"/>
    <col min="3218" max="3218" width="12.5703125" style="127" customWidth="1"/>
    <col min="3219" max="3219" width="12.85546875" style="127" bestFit="1" customWidth="1"/>
    <col min="3220" max="3465" width="9.140625" style="127"/>
    <col min="3466" max="3466" width="6" style="127" customWidth="1"/>
    <col min="3467" max="3467" width="63.5703125" style="127" customWidth="1"/>
    <col min="3468" max="3468" width="7.42578125" style="127" bestFit="1" customWidth="1"/>
    <col min="3469" max="3469" width="8" style="127" bestFit="1" customWidth="1"/>
    <col min="3470" max="3470" width="11.85546875" style="127" customWidth="1"/>
    <col min="3471" max="3471" width="7.85546875" style="127" bestFit="1" customWidth="1"/>
    <col min="3472" max="3472" width="11.85546875" style="127" customWidth="1"/>
    <col min="3473" max="3473" width="7.85546875" style="127" bestFit="1" customWidth="1"/>
    <col min="3474" max="3474" width="12.5703125" style="127" customWidth="1"/>
    <col min="3475" max="3475" width="12.85546875" style="127" bestFit="1" customWidth="1"/>
    <col min="3476" max="3721" width="9.140625" style="127"/>
    <col min="3722" max="3722" width="6" style="127" customWidth="1"/>
    <col min="3723" max="3723" width="63.5703125" style="127" customWidth="1"/>
    <col min="3724" max="3724" width="7.42578125" style="127" bestFit="1" customWidth="1"/>
    <col min="3725" max="3725" width="8" style="127" bestFit="1" customWidth="1"/>
    <col min="3726" max="3726" width="11.85546875" style="127" customWidth="1"/>
    <col min="3727" max="3727" width="7.85546875" style="127" bestFit="1" customWidth="1"/>
    <col min="3728" max="3728" width="11.85546875" style="127" customWidth="1"/>
    <col min="3729" max="3729" width="7.85546875" style="127" bestFit="1" customWidth="1"/>
    <col min="3730" max="3730" width="12.5703125" style="127" customWidth="1"/>
    <col min="3731" max="3731" width="12.85546875" style="127" bestFit="1" customWidth="1"/>
    <col min="3732" max="3977" width="9.140625" style="127"/>
    <col min="3978" max="3978" width="6" style="127" customWidth="1"/>
    <col min="3979" max="3979" width="63.5703125" style="127" customWidth="1"/>
    <col min="3980" max="3980" width="7.42578125" style="127" bestFit="1" customWidth="1"/>
    <col min="3981" max="3981" width="8" style="127" bestFit="1" customWidth="1"/>
    <col min="3982" max="3982" width="11.85546875" style="127" customWidth="1"/>
    <col min="3983" max="3983" width="7.85546875" style="127" bestFit="1" customWidth="1"/>
    <col min="3984" max="3984" width="11.85546875" style="127" customWidth="1"/>
    <col min="3985" max="3985" width="7.85546875" style="127" bestFit="1" customWidth="1"/>
    <col min="3986" max="3986" width="12.5703125" style="127" customWidth="1"/>
    <col min="3987" max="3987" width="12.85546875" style="127" bestFit="1" customWidth="1"/>
    <col min="3988" max="4233" width="9.140625" style="127"/>
    <col min="4234" max="4234" width="6" style="127" customWidth="1"/>
    <col min="4235" max="4235" width="63.5703125" style="127" customWidth="1"/>
    <col min="4236" max="4236" width="7.42578125" style="127" bestFit="1" customWidth="1"/>
    <col min="4237" max="4237" width="8" style="127" bestFit="1" customWidth="1"/>
    <col min="4238" max="4238" width="11.85546875" style="127" customWidth="1"/>
    <col min="4239" max="4239" width="7.85546875" style="127" bestFit="1" customWidth="1"/>
    <col min="4240" max="4240" width="11.85546875" style="127" customWidth="1"/>
    <col min="4241" max="4241" width="7.85546875" style="127" bestFit="1" customWidth="1"/>
    <col min="4242" max="4242" width="12.5703125" style="127" customWidth="1"/>
    <col min="4243" max="4243" width="12.85546875" style="127" bestFit="1" customWidth="1"/>
    <col min="4244" max="4489" width="9.140625" style="127"/>
    <col min="4490" max="4490" width="6" style="127" customWidth="1"/>
    <col min="4491" max="4491" width="63.5703125" style="127" customWidth="1"/>
    <col min="4492" max="4492" width="7.42578125" style="127" bestFit="1" customWidth="1"/>
    <col min="4493" max="4493" width="8" style="127" bestFit="1" customWidth="1"/>
    <col min="4494" max="4494" width="11.85546875" style="127" customWidth="1"/>
    <col min="4495" max="4495" width="7.85546875" style="127" bestFit="1" customWidth="1"/>
    <col min="4496" max="4496" width="11.85546875" style="127" customWidth="1"/>
    <col min="4497" max="4497" width="7.85546875" style="127" bestFit="1" customWidth="1"/>
    <col min="4498" max="4498" width="12.5703125" style="127" customWidth="1"/>
    <col min="4499" max="4499" width="12.85546875" style="127" bestFit="1" customWidth="1"/>
    <col min="4500" max="4745" width="9.140625" style="127"/>
    <col min="4746" max="4746" width="6" style="127" customWidth="1"/>
    <col min="4747" max="4747" width="63.5703125" style="127" customWidth="1"/>
    <col min="4748" max="4748" width="7.42578125" style="127" bestFit="1" customWidth="1"/>
    <col min="4749" max="4749" width="8" style="127" bestFit="1" customWidth="1"/>
    <col min="4750" max="4750" width="11.85546875" style="127" customWidth="1"/>
    <col min="4751" max="4751" width="7.85546875" style="127" bestFit="1" customWidth="1"/>
    <col min="4752" max="4752" width="11.85546875" style="127" customWidth="1"/>
    <col min="4753" max="4753" width="7.85546875" style="127" bestFit="1" customWidth="1"/>
    <col min="4754" max="4754" width="12.5703125" style="127" customWidth="1"/>
    <col min="4755" max="4755" width="12.85546875" style="127" bestFit="1" customWidth="1"/>
    <col min="4756" max="5001" width="9.140625" style="127"/>
    <col min="5002" max="5002" width="6" style="127" customWidth="1"/>
    <col min="5003" max="5003" width="63.5703125" style="127" customWidth="1"/>
    <col min="5004" max="5004" width="7.42578125" style="127" bestFit="1" customWidth="1"/>
    <col min="5005" max="5005" width="8" style="127" bestFit="1" customWidth="1"/>
    <col min="5006" max="5006" width="11.85546875" style="127" customWidth="1"/>
    <col min="5007" max="5007" width="7.85546875" style="127" bestFit="1" customWidth="1"/>
    <col min="5008" max="5008" width="11.85546875" style="127" customWidth="1"/>
    <col min="5009" max="5009" width="7.85546875" style="127" bestFit="1" customWidth="1"/>
    <col min="5010" max="5010" width="12.5703125" style="127" customWidth="1"/>
    <col min="5011" max="5011" width="12.85546875" style="127" bestFit="1" customWidth="1"/>
    <col min="5012" max="5257" width="9.140625" style="127"/>
    <col min="5258" max="5258" width="6" style="127" customWidth="1"/>
    <col min="5259" max="5259" width="63.5703125" style="127" customWidth="1"/>
    <col min="5260" max="5260" width="7.42578125" style="127" bestFit="1" customWidth="1"/>
    <col min="5261" max="5261" width="8" style="127" bestFit="1" customWidth="1"/>
    <col min="5262" max="5262" width="11.85546875" style="127" customWidth="1"/>
    <col min="5263" max="5263" width="7.85546875" style="127" bestFit="1" customWidth="1"/>
    <col min="5264" max="5264" width="11.85546875" style="127" customWidth="1"/>
    <col min="5265" max="5265" width="7.85546875" style="127" bestFit="1" customWidth="1"/>
    <col min="5266" max="5266" width="12.5703125" style="127" customWidth="1"/>
    <col min="5267" max="5267" width="12.85546875" style="127" bestFit="1" customWidth="1"/>
    <col min="5268" max="5513" width="9.140625" style="127"/>
    <col min="5514" max="5514" width="6" style="127" customWidth="1"/>
    <col min="5515" max="5515" width="63.5703125" style="127" customWidth="1"/>
    <col min="5516" max="5516" width="7.42578125" style="127" bestFit="1" customWidth="1"/>
    <col min="5517" max="5517" width="8" style="127" bestFit="1" customWidth="1"/>
    <col min="5518" max="5518" width="11.85546875" style="127" customWidth="1"/>
    <col min="5519" max="5519" width="7.85546875" style="127" bestFit="1" customWidth="1"/>
    <col min="5520" max="5520" width="11.85546875" style="127" customWidth="1"/>
    <col min="5521" max="5521" width="7.85546875" style="127" bestFit="1" customWidth="1"/>
    <col min="5522" max="5522" width="12.5703125" style="127" customWidth="1"/>
    <col min="5523" max="5523" width="12.85546875" style="127" bestFit="1" customWidth="1"/>
    <col min="5524" max="5769" width="9.140625" style="127"/>
    <col min="5770" max="5770" width="6" style="127" customWidth="1"/>
    <col min="5771" max="5771" width="63.5703125" style="127" customWidth="1"/>
    <col min="5772" max="5772" width="7.42578125" style="127" bestFit="1" customWidth="1"/>
    <col min="5773" max="5773" width="8" style="127" bestFit="1" customWidth="1"/>
    <col min="5774" max="5774" width="11.85546875" style="127" customWidth="1"/>
    <col min="5775" max="5775" width="7.85546875" style="127" bestFit="1" customWidth="1"/>
    <col min="5776" max="5776" width="11.85546875" style="127" customWidth="1"/>
    <col min="5777" max="5777" width="7.85546875" style="127" bestFit="1" customWidth="1"/>
    <col min="5778" max="5778" width="12.5703125" style="127" customWidth="1"/>
    <col min="5779" max="5779" width="12.85546875" style="127" bestFit="1" customWidth="1"/>
    <col min="5780" max="6025" width="9.140625" style="127"/>
    <col min="6026" max="6026" width="6" style="127" customWidth="1"/>
    <col min="6027" max="6027" width="63.5703125" style="127" customWidth="1"/>
    <col min="6028" max="6028" width="7.42578125" style="127" bestFit="1" customWidth="1"/>
    <col min="6029" max="6029" width="8" style="127" bestFit="1" customWidth="1"/>
    <col min="6030" max="6030" width="11.85546875" style="127" customWidth="1"/>
    <col min="6031" max="6031" width="7.85546875" style="127" bestFit="1" customWidth="1"/>
    <col min="6032" max="6032" width="11.85546875" style="127" customWidth="1"/>
    <col min="6033" max="6033" width="7.85546875" style="127" bestFit="1" customWidth="1"/>
    <col min="6034" max="6034" width="12.5703125" style="127" customWidth="1"/>
    <col min="6035" max="6035" width="12.85546875" style="127" bestFit="1" customWidth="1"/>
    <col min="6036" max="6281" width="9.140625" style="127"/>
    <col min="6282" max="6282" width="6" style="127" customWidth="1"/>
    <col min="6283" max="6283" width="63.5703125" style="127" customWidth="1"/>
    <col min="6284" max="6284" width="7.42578125" style="127" bestFit="1" customWidth="1"/>
    <col min="6285" max="6285" width="8" style="127" bestFit="1" customWidth="1"/>
    <col min="6286" max="6286" width="11.85546875" style="127" customWidth="1"/>
    <col min="6287" max="6287" width="7.85546875" style="127" bestFit="1" customWidth="1"/>
    <col min="6288" max="6288" width="11.85546875" style="127" customWidth="1"/>
    <col min="6289" max="6289" width="7.85546875" style="127" bestFit="1" customWidth="1"/>
    <col min="6290" max="6290" width="12.5703125" style="127" customWidth="1"/>
    <col min="6291" max="6291" width="12.85546875" style="127" bestFit="1" customWidth="1"/>
    <col min="6292" max="6537" width="9.140625" style="127"/>
    <col min="6538" max="6538" width="6" style="127" customWidth="1"/>
    <col min="6539" max="6539" width="63.5703125" style="127" customWidth="1"/>
    <col min="6540" max="6540" width="7.42578125" style="127" bestFit="1" customWidth="1"/>
    <col min="6541" max="6541" width="8" style="127" bestFit="1" customWidth="1"/>
    <col min="6542" max="6542" width="11.85546875" style="127" customWidth="1"/>
    <col min="6543" max="6543" width="7.85546875" style="127" bestFit="1" customWidth="1"/>
    <col min="6544" max="6544" width="11.85546875" style="127" customWidth="1"/>
    <col min="6545" max="6545" width="7.85546875" style="127" bestFit="1" customWidth="1"/>
    <col min="6546" max="6546" width="12.5703125" style="127" customWidth="1"/>
    <col min="6547" max="6547" width="12.85546875" style="127" bestFit="1" customWidth="1"/>
    <col min="6548" max="6793" width="9.140625" style="127"/>
    <col min="6794" max="6794" width="6" style="127" customWidth="1"/>
    <col min="6795" max="6795" width="63.5703125" style="127" customWidth="1"/>
    <col min="6796" max="6796" width="7.42578125" style="127" bestFit="1" customWidth="1"/>
    <col min="6797" max="6797" width="8" style="127" bestFit="1" customWidth="1"/>
    <col min="6798" max="6798" width="11.85546875" style="127" customWidth="1"/>
    <col min="6799" max="6799" width="7.85546875" style="127" bestFit="1" customWidth="1"/>
    <col min="6800" max="6800" width="11.85546875" style="127" customWidth="1"/>
    <col min="6801" max="6801" width="7.85546875" style="127" bestFit="1" customWidth="1"/>
    <col min="6802" max="6802" width="12.5703125" style="127" customWidth="1"/>
    <col min="6803" max="6803" width="12.85546875" style="127" bestFit="1" customWidth="1"/>
    <col min="6804" max="7049" width="9.140625" style="127"/>
    <col min="7050" max="7050" width="6" style="127" customWidth="1"/>
    <col min="7051" max="7051" width="63.5703125" style="127" customWidth="1"/>
    <col min="7052" max="7052" width="7.42578125" style="127" bestFit="1" customWidth="1"/>
    <col min="7053" max="7053" width="8" style="127" bestFit="1" customWidth="1"/>
    <col min="7054" max="7054" width="11.85546875" style="127" customWidth="1"/>
    <col min="7055" max="7055" width="7.85546875" style="127" bestFit="1" customWidth="1"/>
    <col min="7056" max="7056" width="11.85546875" style="127" customWidth="1"/>
    <col min="7057" max="7057" width="7.85546875" style="127" bestFit="1" customWidth="1"/>
    <col min="7058" max="7058" width="12.5703125" style="127" customWidth="1"/>
    <col min="7059" max="7059" width="12.85546875" style="127" bestFit="1" customWidth="1"/>
    <col min="7060" max="7305" width="9.140625" style="127"/>
    <col min="7306" max="7306" width="6" style="127" customWidth="1"/>
    <col min="7307" max="7307" width="63.5703125" style="127" customWidth="1"/>
    <col min="7308" max="7308" width="7.42578125" style="127" bestFit="1" customWidth="1"/>
    <col min="7309" max="7309" width="8" style="127" bestFit="1" customWidth="1"/>
    <col min="7310" max="7310" width="11.85546875" style="127" customWidth="1"/>
    <col min="7311" max="7311" width="7.85546875" style="127" bestFit="1" customWidth="1"/>
    <col min="7312" max="7312" width="11.85546875" style="127" customWidth="1"/>
    <col min="7313" max="7313" width="7.85546875" style="127" bestFit="1" customWidth="1"/>
    <col min="7314" max="7314" width="12.5703125" style="127" customWidth="1"/>
    <col min="7315" max="7315" width="12.85546875" style="127" bestFit="1" customWidth="1"/>
    <col min="7316" max="7561" width="9.140625" style="127"/>
    <col min="7562" max="7562" width="6" style="127" customWidth="1"/>
    <col min="7563" max="7563" width="63.5703125" style="127" customWidth="1"/>
    <col min="7564" max="7564" width="7.42578125" style="127" bestFit="1" customWidth="1"/>
    <col min="7565" max="7565" width="8" style="127" bestFit="1" customWidth="1"/>
    <col min="7566" max="7566" width="11.85546875" style="127" customWidth="1"/>
    <col min="7567" max="7567" width="7.85546875" style="127" bestFit="1" customWidth="1"/>
    <col min="7568" max="7568" width="11.85546875" style="127" customWidth="1"/>
    <col min="7569" max="7569" width="7.85546875" style="127" bestFit="1" customWidth="1"/>
    <col min="7570" max="7570" width="12.5703125" style="127" customWidth="1"/>
    <col min="7571" max="7571" width="12.85546875" style="127" bestFit="1" customWidth="1"/>
    <col min="7572" max="7817" width="9.140625" style="127"/>
    <col min="7818" max="7818" width="6" style="127" customWidth="1"/>
    <col min="7819" max="7819" width="63.5703125" style="127" customWidth="1"/>
    <col min="7820" max="7820" width="7.42578125" style="127" bestFit="1" customWidth="1"/>
    <col min="7821" max="7821" width="8" style="127" bestFit="1" customWidth="1"/>
    <col min="7822" max="7822" width="11.85546875" style="127" customWidth="1"/>
    <col min="7823" max="7823" width="7.85546875" style="127" bestFit="1" customWidth="1"/>
    <col min="7824" max="7824" width="11.85546875" style="127" customWidth="1"/>
    <col min="7825" max="7825" width="7.85546875" style="127" bestFit="1" customWidth="1"/>
    <col min="7826" max="7826" width="12.5703125" style="127" customWidth="1"/>
    <col min="7827" max="7827" width="12.85546875" style="127" bestFit="1" customWidth="1"/>
    <col min="7828" max="8073" width="9.140625" style="127"/>
    <col min="8074" max="8074" width="6" style="127" customWidth="1"/>
    <col min="8075" max="8075" width="63.5703125" style="127" customWidth="1"/>
    <col min="8076" max="8076" width="7.42578125" style="127" bestFit="1" customWidth="1"/>
    <col min="8077" max="8077" width="8" style="127" bestFit="1" customWidth="1"/>
    <col min="8078" max="8078" width="11.85546875" style="127" customWidth="1"/>
    <col min="8079" max="8079" width="7.85546875" style="127" bestFit="1" customWidth="1"/>
    <col min="8080" max="8080" width="11.85546875" style="127" customWidth="1"/>
    <col min="8081" max="8081" width="7.85546875" style="127" bestFit="1" customWidth="1"/>
    <col min="8082" max="8082" width="12.5703125" style="127" customWidth="1"/>
    <col min="8083" max="8083" width="12.85546875" style="127" bestFit="1" customWidth="1"/>
    <col min="8084" max="8329" width="9.140625" style="127"/>
    <col min="8330" max="8330" width="6" style="127" customWidth="1"/>
    <col min="8331" max="8331" width="63.5703125" style="127" customWidth="1"/>
    <col min="8332" max="8332" width="7.42578125" style="127" bestFit="1" customWidth="1"/>
    <col min="8333" max="8333" width="8" style="127" bestFit="1" customWidth="1"/>
    <col min="8334" max="8334" width="11.85546875" style="127" customWidth="1"/>
    <col min="8335" max="8335" width="7.85546875" style="127" bestFit="1" customWidth="1"/>
    <col min="8336" max="8336" width="11.85546875" style="127" customWidth="1"/>
    <col min="8337" max="8337" width="7.85546875" style="127" bestFit="1" customWidth="1"/>
    <col min="8338" max="8338" width="12.5703125" style="127" customWidth="1"/>
    <col min="8339" max="8339" width="12.85546875" style="127" bestFit="1" customWidth="1"/>
    <col min="8340" max="8585" width="9.140625" style="127"/>
    <col min="8586" max="8586" width="6" style="127" customWidth="1"/>
    <col min="8587" max="8587" width="63.5703125" style="127" customWidth="1"/>
    <col min="8588" max="8588" width="7.42578125" style="127" bestFit="1" customWidth="1"/>
    <col min="8589" max="8589" width="8" style="127" bestFit="1" customWidth="1"/>
    <col min="8590" max="8590" width="11.85546875" style="127" customWidth="1"/>
    <col min="8591" max="8591" width="7.85546875" style="127" bestFit="1" customWidth="1"/>
    <col min="8592" max="8592" width="11.85546875" style="127" customWidth="1"/>
    <col min="8593" max="8593" width="7.85546875" style="127" bestFit="1" customWidth="1"/>
    <col min="8594" max="8594" width="12.5703125" style="127" customWidth="1"/>
    <col min="8595" max="8595" width="12.85546875" style="127" bestFit="1" customWidth="1"/>
    <col min="8596" max="8841" width="9.140625" style="127"/>
    <col min="8842" max="8842" width="6" style="127" customWidth="1"/>
    <col min="8843" max="8843" width="63.5703125" style="127" customWidth="1"/>
    <col min="8844" max="8844" width="7.42578125" style="127" bestFit="1" customWidth="1"/>
    <col min="8845" max="8845" width="8" style="127" bestFit="1" customWidth="1"/>
    <col min="8846" max="8846" width="11.85546875" style="127" customWidth="1"/>
    <col min="8847" max="8847" width="7.85546875" style="127" bestFit="1" customWidth="1"/>
    <col min="8848" max="8848" width="11.85546875" style="127" customWidth="1"/>
    <col min="8849" max="8849" width="7.85546875" style="127" bestFit="1" customWidth="1"/>
    <col min="8850" max="8850" width="12.5703125" style="127" customWidth="1"/>
    <col min="8851" max="8851" width="12.85546875" style="127" bestFit="1" customWidth="1"/>
    <col min="8852" max="9097" width="9.140625" style="127"/>
    <col min="9098" max="9098" width="6" style="127" customWidth="1"/>
    <col min="9099" max="9099" width="63.5703125" style="127" customWidth="1"/>
    <col min="9100" max="9100" width="7.42578125" style="127" bestFit="1" customWidth="1"/>
    <col min="9101" max="9101" width="8" style="127" bestFit="1" customWidth="1"/>
    <col min="9102" max="9102" width="11.85546875" style="127" customWidth="1"/>
    <col min="9103" max="9103" width="7.85546875" style="127" bestFit="1" customWidth="1"/>
    <col min="9104" max="9104" width="11.85546875" style="127" customWidth="1"/>
    <col min="9105" max="9105" width="7.85546875" style="127" bestFit="1" customWidth="1"/>
    <col min="9106" max="9106" width="12.5703125" style="127" customWidth="1"/>
    <col min="9107" max="9107" width="12.85546875" style="127" bestFit="1" customWidth="1"/>
    <col min="9108" max="9353" width="9.140625" style="127"/>
    <col min="9354" max="9354" width="6" style="127" customWidth="1"/>
    <col min="9355" max="9355" width="63.5703125" style="127" customWidth="1"/>
    <col min="9356" max="9356" width="7.42578125" style="127" bestFit="1" customWidth="1"/>
    <col min="9357" max="9357" width="8" style="127" bestFit="1" customWidth="1"/>
    <col min="9358" max="9358" width="11.85546875" style="127" customWidth="1"/>
    <col min="9359" max="9359" width="7.85546875" style="127" bestFit="1" customWidth="1"/>
    <col min="9360" max="9360" width="11.85546875" style="127" customWidth="1"/>
    <col min="9361" max="9361" width="7.85546875" style="127" bestFit="1" customWidth="1"/>
    <col min="9362" max="9362" width="12.5703125" style="127" customWidth="1"/>
    <col min="9363" max="9363" width="12.85546875" style="127" bestFit="1" customWidth="1"/>
    <col min="9364" max="9609" width="9.140625" style="127"/>
    <col min="9610" max="9610" width="6" style="127" customWidth="1"/>
    <col min="9611" max="9611" width="63.5703125" style="127" customWidth="1"/>
    <col min="9612" max="9612" width="7.42578125" style="127" bestFit="1" customWidth="1"/>
    <col min="9613" max="9613" width="8" style="127" bestFit="1" customWidth="1"/>
    <col min="9614" max="9614" width="11.85546875" style="127" customWidth="1"/>
    <col min="9615" max="9615" width="7.85546875" style="127" bestFit="1" customWidth="1"/>
    <col min="9616" max="9616" width="11.85546875" style="127" customWidth="1"/>
    <col min="9617" max="9617" width="7.85546875" style="127" bestFit="1" customWidth="1"/>
    <col min="9618" max="9618" width="12.5703125" style="127" customWidth="1"/>
    <col min="9619" max="9619" width="12.85546875" style="127" bestFit="1" customWidth="1"/>
    <col min="9620" max="9865" width="9.140625" style="127"/>
    <col min="9866" max="9866" width="6" style="127" customWidth="1"/>
    <col min="9867" max="9867" width="63.5703125" style="127" customWidth="1"/>
    <col min="9868" max="9868" width="7.42578125" style="127" bestFit="1" customWidth="1"/>
    <col min="9869" max="9869" width="8" style="127" bestFit="1" customWidth="1"/>
    <col min="9870" max="9870" width="11.85546875" style="127" customWidth="1"/>
    <col min="9871" max="9871" width="7.85546875" style="127" bestFit="1" customWidth="1"/>
    <col min="9872" max="9872" width="11.85546875" style="127" customWidth="1"/>
    <col min="9873" max="9873" width="7.85546875" style="127" bestFit="1" customWidth="1"/>
    <col min="9874" max="9874" width="12.5703125" style="127" customWidth="1"/>
    <col min="9875" max="9875" width="12.85546875" style="127" bestFit="1" customWidth="1"/>
    <col min="9876" max="10121" width="9.140625" style="127"/>
    <col min="10122" max="10122" width="6" style="127" customWidth="1"/>
    <col min="10123" max="10123" width="63.5703125" style="127" customWidth="1"/>
    <col min="10124" max="10124" width="7.42578125" style="127" bestFit="1" customWidth="1"/>
    <col min="10125" max="10125" width="8" style="127" bestFit="1" customWidth="1"/>
    <col min="10126" max="10126" width="11.85546875" style="127" customWidth="1"/>
    <col min="10127" max="10127" width="7.85546875" style="127" bestFit="1" customWidth="1"/>
    <col min="10128" max="10128" width="11.85546875" style="127" customWidth="1"/>
    <col min="10129" max="10129" width="7.85546875" style="127" bestFit="1" customWidth="1"/>
    <col min="10130" max="10130" width="12.5703125" style="127" customWidth="1"/>
    <col min="10131" max="10131" width="12.85546875" style="127" bestFit="1" customWidth="1"/>
    <col min="10132" max="10377" width="9.140625" style="127"/>
    <col min="10378" max="10378" width="6" style="127" customWidth="1"/>
    <col min="10379" max="10379" width="63.5703125" style="127" customWidth="1"/>
    <col min="10380" max="10380" width="7.42578125" style="127" bestFit="1" customWidth="1"/>
    <col min="10381" max="10381" width="8" style="127" bestFit="1" customWidth="1"/>
    <col min="10382" max="10382" width="11.85546875" style="127" customWidth="1"/>
    <col min="10383" max="10383" width="7.85546875" style="127" bestFit="1" customWidth="1"/>
    <col min="10384" max="10384" width="11.85546875" style="127" customWidth="1"/>
    <col min="10385" max="10385" width="7.85546875" style="127" bestFit="1" customWidth="1"/>
    <col min="10386" max="10386" width="12.5703125" style="127" customWidth="1"/>
    <col min="10387" max="10387" width="12.85546875" style="127" bestFit="1" customWidth="1"/>
    <col min="10388" max="10633" width="9.140625" style="127"/>
    <col min="10634" max="10634" width="6" style="127" customWidth="1"/>
    <col min="10635" max="10635" width="63.5703125" style="127" customWidth="1"/>
    <col min="10636" max="10636" width="7.42578125" style="127" bestFit="1" customWidth="1"/>
    <col min="10637" max="10637" width="8" style="127" bestFit="1" customWidth="1"/>
    <col min="10638" max="10638" width="11.85546875" style="127" customWidth="1"/>
    <col min="10639" max="10639" width="7.85546875" style="127" bestFit="1" customWidth="1"/>
    <col min="10640" max="10640" width="11.85546875" style="127" customWidth="1"/>
    <col min="10641" max="10641" width="7.85546875" style="127" bestFit="1" customWidth="1"/>
    <col min="10642" max="10642" width="12.5703125" style="127" customWidth="1"/>
    <col min="10643" max="10643" width="12.85546875" style="127" bestFit="1" customWidth="1"/>
    <col min="10644" max="10889" width="9.140625" style="127"/>
    <col min="10890" max="10890" width="6" style="127" customWidth="1"/>
    <col min="10891" max="10891" width="63.5703125" style="127" customWidth="1"/>
    <col min="10892" max="10892" width="7.42578125" style="127" bestFit="1" customWidth="1"/>
    <col min="10893" max="10893" width="8" style="127" bestFit="1" customWidth="1"/>
    <col min="10894" max="10894" width="11.85546875" style="127" customWidth="1"/>
    <col min="10895" max="10895" width="7.85546875" style="127" bestFit="1" customWidth="1"/>
    <col min="10896" max="10896" width="11.85546875" style="127" customWidth="1"/>
    <col min="10897" max="10897" width="7.85546875" style="127" bestFit="1" customWidth="1"/>
    <col min="10898" max="10898" width="12.5703125" style="127" customWidth="1"/>
    <col min="10899" max="10899" width="12.85546875" style="127" bestFit="1" customWidth="1"/>
    <col min="10900" max="11145" width="9.140625" style="127"/>
    <col min="11146" max="11146" width="6" style="127" customWidth="1"/>
    <col min="11147" max="11147" width="63.5703125" style="127" customWidth="1"/>
    <col min="11148" max="11148" width="7.42578125" style="127" bestFit="1" customWidth="1"/>
    <col min="11149" max="11149" width="8" style="127" bestFit="1" customWidth="1"/>
    <col min="11150" max="11150" width="11.85546875" style="127" customWidth="1"/>
    <col min="11151" max="11151" width="7.85546875" style="127" bestFit="1" customWidth="1"/>
    <col min="11152" max="11152" width="11.85546875" style="127" customWidth="1"/>
    <col min="11153" max="11153" width="7.85546875" style="127" bestFit="1" customWidth="1"/>
    <col min="11154" max="11154" width="12.5703125" style="127" customWidth="1"/>
    <col min="11155" max="11155" width="12.85546875" style="127" bestFit="1" customWidth="1"/>
    <col min="11156" max="11401" width="9.140625" style="127"/>
    <col min="11402" max="11402" width="6" style="127" customWidth="1"/>
    <col min="11403" max="11403" width="63.5703125" style="127" customWidth="1"/>
    <col min="11404" max="11404" width="7.42578125" style="127" bestFit="1" customWidth="1"/>
    <col min="11405" max="11405" width="8" style="127" bestFit="1" customWidth="1"/>
    <col min="11406" max="11406" width="11.85546875" style="127" customWidth="1"/>
    <col min="11407" max="11407" width="7.85546875" style="127" bestFit="1" customWidth="1"/>
    <col min="11408" max="11408" width="11.85546875" style="127" customWidth="1"/>
    <col min="11409" max="11409" width="7.85546875" style="127" bestFit="1" customWidth="1"/>
    <col min="11410" max="11410" width="12.5703125" style="127" customWidth="1"/>
    <col min="11411" max="11411" width="12.85546875" style="127" bestFit="1" customWidth="1"/>
    <col min="11412" max="11657" width="9.140625" style="127"/>
    <col min="11658" max="11658" width="6" style="127" customWidth="1"/>
    <col min="11659" max="11659" width="63.5703125" style="127" customWidth="1"/>
    <col min="11660" max="11660" width="7.42578125" style="127" bestFit="1" customWidth="1"/>
    <col min="11661" max="11661" width="8" style="127" bestFit="1" customWidth="1"/>
    <col min="11662" max="11662" width="11.85546875" style="127" customWidth="1"/>
    <col min="11663" max="11663" width="7.85546875" style="127" bestFit="1" customWidth="1"/>
    <col min="11664" max="11664" width="11.85546875" style="127" customWidth="1"/>
    <col min="11665" max="11665" width="7.85546875" style="127" bestFit="1" customWidth="1"/>
    <col min="11666" max="11666" width="12.5703125" style="127" customWidth="1"/>
    <col min="11667" max="11667" width="12.85546875" style="127" bestFit="1" customWidth="1"/>
    <col min="11668" max="11913" width="9.140625" style="127"/>
    <col min="11914" max="11914" width="6" style="127" customWidth="1"/>
    <col min="11915" max="11915" width="63.5703125" style="127" customWidth="1"/>
    <col min="11916" max="11916" width="7.42578125" style="127" bestFit="1" customWidth="1"/>
    <col min="11917" max="11917" width="8" style="127" bestFit="1" customWidth="1"/>
    <col min="11918" max="11918" width="11.85546875" style="127" customWidth="1"/>
    <col min="11919" max="11919" width="7.85546875" style="127" bestFit="1" customWidth="1"/>
    <col min="11920" max="11920" width="11.85546875" style="127" customWidth="1"/>
    <col min="11921" max="11921" width="7.85546875" style="127" bestFit="1" customWidth="1"/>
    <col min="11922" max="11922" width="12.5703125" style="127" customWidth="1"/>
    <col min="11923" max="11923" width="12.85546875" style="127" bestFit="1" customWidth="1"/>
    <col min="11924" max="12169" width="9.140625" style="127"/>
    <col min="12170" max="12170" width="6" style="127" customWidth="1"/>
    <col min="12171" max="12171" width="63.5703125" style="127" customWidth="1"/>
    <col min="12172" max="12172" width="7.42578125" style="127" bestFit="1" customWidth="1"/>
    <col min="12173" max="12173" width="8" style="127" bestFit="1" customWidth="1"/>
    <col min="12174" max="12174" width="11.85546875" style="127" customWidth="1"/>
    <col min="12175" max="12175" width="7.85546875" style="127" bestFit="1" customWidth="1"/>
    <col min="12176" max="12176" width="11.85546875" style="127" customWidth="1"/>
    <col min="12177" max="12177" width="7.85546875" style="127" bestFit="1" customWidth="1"/>
    <col min="12178" max="12178" width="12.5703125" style="127" customWidth="1"/>
    <col min="12179" max="12179" width="12.85546875" style="127" bestFit="1" customWidth="1"/>
    <col min="12180" max="12425" width="9.140625" style="127"/>
    <col min="12426" max="12426" width="6" style="127" customWidth="1"/>
    <col min="12427" max="12427" width="63.5703125" style="127" customWidth="1"/>
    <col min="12428" max="12428" width="7.42578125" style="127" bestFit="1" customWidth="1"/>
    <col min="12429" max="12429" width="8" style="127" bestFit="1" customWidth="1"/>
    <col min="12430" max="12430" width="11.85546875" style="127" customWidth="1"/>
    <col min="12431" max="12431" width="7.85546875" style="127" bestFit="1" customWidth="1"/>
    <col min="12432" max="12432" width="11.85546875" style="127" customWidth="1"/>
    <col min="12433" max="12433" width="7.85546875" style="127" bestFit="1" customWidth="1"/>
    <col min="12434" max="12434" width="12.5703125" style="127" customWidth="1"/>
    <col min="12435" max="12435" width="12.85546875" style="127" bestFit="1" customWidth="1"/>
    <col min="12436" max="12681" width="9.140625" style="127"/>
    <col min="12682" max="12682" width="6" style="127" customWidth="1"/>
    <col min="12683" max="12683" width="63.5703125" style="127" customWidth="1"/>
    <col min="12684" max="12684" width="7.42578125" style="127" bestFit="1" customWidth="1"/>
    <col min="12685" max="12685" width="8" style="127" bestFit="1" customWidth="1"/>
    <col min="12686" max="12686" width="11.85546875" style="127" customWidth="1"/>
    <col min="12687" max="12687" width="7.85546875" style="127" bestFit="1" customWidth="1"/>
    <col min="12688" max="12688" width="11.85546875" style="127" customWidth="1"/>
    <col min="12689" max="12689" width="7.85546875" style="127" bestFit="1" customWidth="1"/>
    <col min="12690" max="12690" width="12.5703125" style="127" customWidth="1"/>
    <col min="12691" max="12691" width="12.85546875" style="127" bestFit="1" customWidth="1"/>
    <col min="12692" max="12937" width="9.140625" style="127"/>
    <col min="12938" max="12938" width="6" style="127" customWidth="1"/>
    <col min="12939" max="12939" width="63.5703125" style="127" customWidth="1"/>
    <col min="12940" max="12940" width="7.42578125" style="127" bestFit="1" customWidth="1"/>
    <col min="12941" max="12941" width="8" style="127" bestFit="1" customWidth="1"/>
    <col min="12942" max="12942" width="11.85546875" style="127" customWidth="1"/>
    <col min="12943" max="12943" width="7.85546875" style="127" bestFit="1" customWidth="1"/>
    <col min="12944" max="12944" width="11.85546875" style="127" customWidth="1"/>
    <col min="12945" max="12945" width="7.85546875" style="127" bestFit="1" customWidth="1"/>
    <col min="12946" max="12946" width="12.5703125" style="127" customWidth="1"/>
    <col min="12947" max="12947" width="12.85546875" style="127" bestFit="1" customWidth="1"/>
    <col min="12948" max="13193" width="9.140625" style="127"/>
    <col min="13194" max="13194" width="6" style="127" customWidth="1"/>
    <col min="13195" max="13195" width="63.5703125" style="127" customWidth="1"/>
    <col min="13196" max="13196" width="7.42578125" style="127" bestFit="1" customWidth="1"/>
    <col min="13197" max="13197" width="8" style="127" bestFit="1" customWidth="1"/>
    <col min="13198" max="13198" width="11.85546875" style="127" customWidth="1"/>
    <col min="13199" max="13199" width="7.85546875" style="127" bestFit="1" customWidth="1"/>
    <col min="13200" max="13200" width="11.85546875" style="127" customWidth="1"/>
    <col min="13201" max="13201" width="7.85546875" style="127" bestFit="1" customWidth="1"/>
    <col min="13202" max="13202" width="12.5703125" style="127" customWidth="1"/>
    <col min="13203" max="13203" width="12.85546875" style="127" bestFit="1" customWidth="1"/>
    <col min="13204" max="13449" width="9.140625" style="127"/>
    <col min="13450" max="13450" width="6" style="127" customWidth="1"/>
    <col min="13451" max="13451" width="63.5703125" style="127" customWidth="1"/>
    <col min="13452" max="13452" width="7.42578125" style="127" bestFit="1" customWidth="1"/>
    <col min="13453" max="13453" width="8" style="127" bestFit="1" customWidth="1"/>
    <col min="13454" max="13454" width="11.85546875" style="127" customWidth="1"/>
    <col min="13455" max="13455" width="7.85546875" style="127" bestFit="1" customWidth="1"/>
    <col min="13456" max="13456" width="11.85546875" style="127" customWidth="1"/>
    <col min="13457" max="13457" width="7.85546875" style="127" bestFit="1" customWidth="1"/>
    <col min="13458" max="13458" width="12.5703125" style="127" customWidth="1"/>
    <col min="13459" max="13459" width="12.85546875" style="127" bestFit="1" customWidth="1"/>
    <col min="13460" max="13705" width="9.140625" style="127"/>
    <col min="13706" max="13706" width="6" style="127" customWidth="1"/>
    <col min="13707" max="13707" width="63.5703125" style="127" customWidth="1"/>
    <col min="13708" max="13708" width="7.42578125" style="127" bestFit="1" customWidth="1"/>
    <col min="13709" max="13709" width="8" style="127" bestFit="1" customWidth="1"/>
    <col min="13710" max="13710" width="11.85546875" style="127" customWidth="1"/>
    <col min="13711" max="13711" width="7.85546875" style="127" bestFit="1" customWidth="1"/>
    <col min="13712" max="13712" width="11.85546875" style="127" customWidth="1"/>
    <col min="13713" max="13713" width="7.85546875" style="127" bestFit="1" customWidth="1"/>
    <col min="13714" max="13714" width="12.5703125" style="127" customWidth="1"/>
    <col min="13715" max="13715" width="12.85546875" style="127" bestFit="1" customWidth="1"/>
    <col min="13716" max="13961" width="9.140625" style="127"/>
    <col min="13962" max="13962" width="6" style="127" customWidth="1"/>
    <col min="13963" max="13963" width="63.5703125" style="127" customWidth="1"/>
    <col min="13964" max="13964" width="7.42578125" style="127" bestFit="1" customWidth="1"/>
    <col min="13965" max="13965" width="8" style="127" bestFit="1" customWidth="1"/>
    <col min="13966" max="13966" width="11.85546875" style="127" customWidth="1"/>
    <col min="13967" max="13967" width="7.85546875" style="127" bestFit="1" customWidth="1"/>
    <col min="13968" max="13968" width="11.85546875" style="127" customWidth="1"/>
    <col min="13969" max="13969" width="7.85546875" style="127" bestFit="1" customWidth="1"/>
    <col min="13970" max="13970" width="12.5703125" style="127" customWidth="1"/>
    <col min="13971" max="13971" width="12.85546875" style="127" bestFit="1" customWidth="1"/>
    <col min="13972" max="14217" width="9.140625" style="127"/>
    <col min="14218" max="14218" width="6" style="127" customWidth="1"/>
    <col min="14219" max="14219" width="63.5703125" style="127" customWidth="1"/>
    <col min="14220" max="14220" width="7.42578125" style="127" bestFit="1" customWidth="1"/>
    <col min="14221" max="14221" width="8" style="127" bestFit="1" customWidth="1"/>
    <col min="14222" max="14222" width="11.85546875" style="127" customWidth="1"/>
    <col min="14223" max="14223" width="7.85546875" style="127" bestFit="1" customWidth="1"/>
    <col min="14224" max="14224" width="11.85546875" style="127" customWidth="1"/>
    <col min="14225" max="14225" width="7.85546875" style="127" bestFit="1" customWidth="1"/>
    <col min="14226" max="14226" width="12.5703125" style="127" customWidth="1"/>
    <col min="14227" max="14227" width="12.85546875" style="127" bestFit="1" customWidth="1"/>
    <col min="14228" max="14473" width="9.140625" style="127"/>
    <col min="14474" max="14474" width="6" style="127" customWidth="1"/>
    <col min="14475" max="14475" width="63.5703125" style="127" customWidth="1"/>
    <col min="14476" max="14476" width="7.42578125" style="127" bestFit="1" customWidth="1"/>
    <col min="14477" max="14477" width="8" style="127" bestFit="1" customWidth="1"/>
    <col min="14478" max="14478" width="11.85546875" style="127" customWidth="1"/>
    <col min="14479" max="14479" width="7.85546875" style="127" bestFit="1" customWidth="1"/>
    <col min="14480" max="14480" width="11.85546875" style="127" customWidth="1"/>
    <col min="14481" max="14481" width="7.85546875" style="127" bestFit="1" customWidth="1"/>
    <col min="14482" max="14482" width="12.5703125" style="127" customWidth="1"/>
    <col min="14483" max="14483" width="12.85546875" style="127" bestFit="1" customWidth="1"/>
    <col min="14484" max="14729" width="9.140625" style="127"/>
    <col min="14730" max="14730" width="6" style="127" customWidth="1"/>
    <col min="14731" max="14731" width="63.5703125" style="127" customWidth="1"/>
    <col min="14732" max="14732" width="7.42578125" style="127" bestFit="1" customWidth="1"/>
    <col min="14733" max="14733" width="8" style="127" bestFit="1" customWidth="1"/>
    <col min="14734" max="14734" width="11.85546875" style="127" customWidth="1"/>
    <col min="14735" max="14735" width="7.85546875" style="127" bestFit="1" customWidth="1"/>
    <col min="14736" max="14736" width="11.85546875" style="127" customWidth="1"/>
    <col min="14737" max="14737" width="7.85546875" style="127" bestFit="1" customWidth="1"/>
    <col min="14738" max="14738" width="12.5703125" style="127" customWidth="1"/>
    <col min="14739" max="14739" width="12.85546875" style="127" bestFit="1" customWidth="1"/>
    <col min="14740" max="14985" width="9.140625" style="127"/>
    <col min="14986" max="14986" width="6" style="127" customWidth="1"/>
    <col min="14987" max="14987" width="63.5703125" style="127" customWidth="1"/>
    <col min="14988" max="14988" width="7.42578125" style="127" bestFit="1" customWidth="1"/>
    <col min="14989" max="14989" width="8" style="127" bestFit="1" customWidth="1"/>
    <col min="14990" max="14990" width="11.85546875" style="127" customWidth="1"/>
    <col min="14991" max="14991" width="7.85546875" style="127" bestFit="1" customWidth="1"/>
    <col min="14992" max="14992" width="11.85546875" style="127" customWidth="1"/>
    <col min="14993" max="14993" width="7.85546875" style="127" bestFit="1" customWidth="1"/>
    <col min="14994" max="14994" width="12.5703125" style="127" customWidth="1"/>
    <col min="14995" max="14995" width="12.85546875" style="127" bestFit="1" customWidth="1"/>
    <col min="14996" max="15241" width="9.140625" style="127"/>
    <col min="15242" max="15242" width="6" style="127" customWidth="1"/>
    <col min="15243" max="15243" width="63.5703125" style="127" customWidth="1"/>
    <col min="15244" max="15244" width="7.42578125" style="127" bestFit="1" customWidth="1"/>
    <col min="15245" max="15245" width="8" style="127" bestFit="1" customWidth="1"/>
    <col min="15246" max="15246" width="11.85546875" style="127" customWidth="1"/>
    <col min="15247" max="15247" width="7.85546875" style="127" bestFit="1" customWidth="1"/>
    <col min="15248" max="15248" width="11.85546875" style="127" customWidth="1"/>
    <col min="15249" max="15249" width="7.85546875" style="127" bestFit="1" customWidth="1"/>
    <col min="15250" max="15250" width="12.5703125" style="127" customWidth="1"/>
    <col min="15251" max="15251" width="12.85546875" style="127" bestFit="1" customWidth="1"/>
    <col min="15252" max="15497" width="9.140625" style="127"/>
    <col min="15498" max="15498" width="6" style="127" customWidth="1"/>
    <col min="15499" max="15499" width="63.5703125" style="127" customWidth="1"/>
    <col min="15500" max="15500" width="7.42578125" style="127" bestFit="1" customWidth="1"/>
    <col min="15501" max="15501" width="8" style="127" bestFit="1" customWidth="1"/>
    <col min="15502" max="15502" width="11.85546875" style="127" customWidth="1"/>
    <col min="15503" max="15503" width="7.85546875" style="127" bestFit="1" customWidth="1"/>
    <col min="15504" max="15504" width="11.85546875" style="127" customWidth="1"/>
    <col min="15505" max="15505" width="7.85546875" style="127" bestFit="1" customWidth="1"/>
    <col min="15506" max="15506" width="12.5703125" style="127" customWidth="1"/>
    <col min="15507" max="15507" width="12.85546875" style="127" bestFit="1" customWidth="1"/>
    <col min="15508" max="15753" width="9.140625" style="127"/>
    <col min="15754" max="15754" width="6" style="127" customWidth="1"/>
    <col min="15755" max="15755" width="63.5703125" style="127" customWidth="1"/>
    <col min="15756" max="15756" width="7.42578125" style="127" bestFit="1" customWidth="1"/>
    <col min="15757" max="15757" width="8" style="127" bestFit="1" customWidth="1"/>
    <col min="15758" max="15758" width="11.85546875" style="127" customWidth="1"/>
    <col min="15759" max="15759" width="7.85546875" style="127" bestFit="1" customWidth="1"/>
    <col min="15760" max="15760" width="11.85546875" style="127" customWidth="1"/>
    <col min="15761" max="15761" width="7.85546875" style="127" bestFit="1" customWidth="1"/>
    <col min="15762" max="15762" width="12.5703125" style="127" customWidth="1"/>
    <col min="15763" max="15763" width="12.85546875" style="127" bestFit="1" customWidth="1"/>
    <col min="15764" max="16009" width="9.140625" style="127"/>
    <col min="16010" max="16010" width="6" style="127" customWidth="1"/>
    <col min="16011" max="16011" width="63.5703125" style="127" customWidth="1"/>
    <col min="16012" max="16012" width="7.42578125" style="127" bestFit="1" customWidth="1"/>
    <col min="16013" max="16013" width="8" style="127" bestFit="1" customWidth="1"/>
    <col min="16014" max="16014" width="11.85546875" style="127" customWidth="1"/>
    <col min="16015" max="16015" width="7.85546875" style="127" bestFit="1" customWidth="1"/>
    <col min="16016" max="16016" width="11.85546875" style="127" customWidth="1"/>
    <col min="16017" max="16017" width="7.85546875" style="127" bestFit="1" customWidth="1"/>
    <col min="16018" max="16018" width="12.5703125" style="127" customWidth="1"/>
    <col min="16019" max="16019" width="12.85546875" style="127" bestFit="1" customWidth="1"/>
    <col min="16020" max="16384" width="9.140625" style="127"/>
  </cols>
  <sheetData>
    <row r="1" spans="1:13" ht="88.5" customHeight="1" x14ac:dyDescent="0.25"/>
    <row r="2" spans="1:13" s="137" customFormat="1" ht="48" customHeight="1" x14ac:dyDescent="0.35">
      <c r="A2" s="178" t="s">
        <v>171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s="139" customFormat="1" ht="14.25" customHeight="1" x14ac:dyDescent="0.3">
      <c r="A3" s="138"/>
      <c r="B3" s="138"/>
      <c r="I3" s="181" t="s">
        <v>0</v>
      </c>
      <c r="J3" s="181"/>
      <c r="K3" s="181"/>
      <c r="L3" s="181"/>
      <c r="M3" s="181"/>
    </row>
    <row r="4" spans="1:13" s="140" customFormat="1" ht="21.75" customHeight="1" x14ac:dyDescent="0.25">
      <c r="A4" s="179" t="s">
        <v>1</v>
      </c>
      <c r="B4" s="168" t="s">
        <v>2</v>
      </c>
      <c r="C4" s="168" t="s">
        <v>3</v>
      </c>
      <c r="D4" s="169" t="s">
        <v>20</v>
      </c>
      <c r="E4" s="172"/>
      <c r="F4" s="172"/>
      <c r="G4" s="172"/>
      <c r="H4" s="172"/>
      <c r="I4" s="172"/>
      <c r="J4" s="172"/>
      <c r="K4" s="172"/>
      <c r="L4" s="172"/>
      <c r="M4" s="170"/>
    </row>
    <row r="5" spans="1:13" s="139" customFormat="1" ht="18" customHeight="1" x14ac:dyDescent="0.3">
      <c r="A5" s="179"/>
      <c r="B5" s="168"/>
      <c r="C5" s="168"/>
      <c r="D5" s="168" t="s">
        <v>46</v>
      </c>
      <c r="E5" s="168"/>
      <c r="F5" s="168" t="s">
        <v>47</v>
      </c>
      <c r="G5" s="168"/>
      <c r="H5" s="168" t="s">
        <v>48</v>
      </c>
      <c r="I5" s="168"/>
      <c r="J5" s="168" t="s">
        <v>49</v>
      </c>
      <c r="K5" s="168"/>
      <c r="L5" s="168" t="s">
        <v>223</v>
      </c>
      <c r="M5" s="168"/>
    </row>
    <row r="6" spans="1:13" s="139" customFormat="1" ht="17.25" customHeight="1" x14ac:dyDescent="0.3">
      <c r="A6" s="179"/>
      <c r="B6" s="168"/>
      <c r="C6" s="168"/>
      <c r="D6" s="37" t="s">
        <v>4</v>
      </c>
      <c r="E6" s="32" t="s">
        <v>5</v>
      </c>
      <c r="F6" s="37" t="s">
        <v>4</v>
      </c>
      <c r="G6" s="32" t="s">
        <v>5</v>
      </c>
      <c r="H6" s="37" t="s">
        <v>4</v>
      </c>
      <c r="I6" s="32" t="s">
        <v>5</v>
      </c>
      <c r="J6" s="37" t="s">
        <v>4</v>
      </c>
      <c r="K6" s="32" t="s">
        <v>5</v>
      </c>
      <c r="L6" s="37" t="s">
        <v>4</v>
      </c>
      <c r="M6" s="32" t="s">
        <v>5</v>
      </c>
    </row>
    <row r="7" spans="1:13" s="141" customFormat="1" x14ac:dyDescent="0.2">
      <c r="A7" s="35">
        <v>1</v>
      </c>
      <c r="B7" s="34">
        <v>2</v>
      </c>
      <c r="C7" s="35">
        <v>3</v>
      </c>
      <c r="D7" s="34" t="s">
        <v>13</v>
      </c>
      <c r="E7" s="35" t="s">
        <v>39</v>
      </c>
      <c r="F7" s="34" t="s">
        <v>40</v>
      </c>
      <c r="G7" s="35" t="s">
        <v>41</v>
      </c>
      <c r="H7" s="34" t="s">
        <v>35</v>
      </c>
      <c r="I7" s="35" t="s">
        <v>36</v>
      </c>
      <c r="J7" s="34" t="s">
        <v>42</v>
      </c>
      <c r="K7" s="35" t="s">
        <v>43</v>
      </c>
      <c r="L7" s="34" t="s">
        <v>38</v>
      </c>
      <c r="M7" s="35" t="s">
        <v>44</v>
      </c>
    </row>
    <row r="8" spans="1:13" s="142" customFormat="1" ht="66" customHeight="1" x14ac:dyDescent="0.25">
      <c r="A8" s="15" t="s">
        <v>6</v>
      </c>
      <c r="B8" s="16" t="s">
        <v>28</v>
      </c>
      <c r="C8" s="130" t="s">
        <v>7</v>
      </c>
      <c r="D8" s="153">
        <v>11640</v>
      </c>
      <c r="E8" s="154">
        <v>353.38</v>
      </c>
      <c r="F8" s="153">
        <v>11530</v>
      </c>
      <c r="G8" s="154">
        <v>350.04999999999995</v>
      </c>
      <c r="H8" s="153">
        <v>11430</v>
      </c>
      <c r="I8" s="154">
        <v>347.01</v>
      </c>
      <c r="J8" s="153">
        <v>8000</v>
      </c>
      <c r="K8" s="154">
        <v>242.87</v>
      </c>
      <c r="L8" s="153">
        <v>6800</v>
      </c>
      <c r="M8" s="154">
        <v>206.44</v>
      </c>
    </row>
    <row r="9" spans="1:13" s="142" customFormat="1" ht="68.25" customHeight="1" x14ac:dyDescent="0.25">
      <c r="A9" s="15" t="s">
        <v>12</v>
      </c>
      <c r="B9" s="16" t="s">
        <v>283</v>
      </c>
      <c r="C9" s="130" t="s">
        <v>7</v>
      </c>
      <c r="D9" s="153">
        <v>100000</v>
      </c>
      <c r="E9" s="154">
        <v>1248.7206200000001</v>
      </c>
      <c r="F9" s="153">
        <v>100000</v>
      </c>
      <c r="G9" s="154">
        <v>1248.7206200000001</v>
      </c>
      <c r="H9" s="153">
        <v>100000</v>
      </c>
      <c r="I9" s="154">
        <v>1248.7206200000001</v>
      </c>
      <c r="J9" s="153">
        <v>100000</v>
      </c>
      <c r="K9" s="154">
        <v>1248.7206200000001</v>
      </c>
      <c r="L9" s="153">
        <v>100000</v>
      </c>
      <c r="M9" s="154">
        <v>1248.7206200000001</v>
      </c>
    </row>
    <row r="10" spans="1:13" ht="36.75" customHeight="1" x14ac:dyDescent="0.25">
      <c r="A10" s="115" t="s">
        <v>10</v>
      </c>
      <c r="B10" s="16" t="s">
        <v>14</v>
      </c>
      <c r="C10" s="130"/>
      <c r="D10" s="153"/>
      <c r="E10" s="154">
        <v>136.71004999999991</v>
      </c>
      <c r="F10" s="153"/>
      <c r="G10" s="154">
        <v>144.26</v>
      </c>
      <c r="H10" s="153"/>
      <c r="I10" s="154">
        <v>119.07000000000016</v>
      </c>
      <c r="J10" s="153"/>
      <c r="K10" s="154">
        <v>125.36254999999983</v>
      </c>
      <c r="L10" s="153"/>
      <c r="M10" s="154">
        <v>99.370000000000118</v>
      </c>
    </row>
    <row r="11" spans="1:13" s="142" customFormat="1" ht="45" customHeight="1" x14ac:dyDescent="0.25">
      <c r="A11" s="115" t="s">
        <v>13</v>
      </c>
      <c r="B11" s="85" t="s">
        <v>71</v>
      </c>
      <c r="C11" s="74"/>
      <c r="D11" s="151"/>
      <c r="E11" s="152">
        <f>SUM(E12:E13)</f>
        <v>2799.3572733316296</v>
      </c>
      <c r="F11" s="152"/>
      <c r="G11" s="152">
        <f t="shared" ref="G11:M11" si="0">SUM(G12:G13)</f>
        <v>2696.06</v>
      </c>
      <c r="H11" s="152"/>
      <c r="I11" s="152">
        <f t="shared" si="0"/>
        <v>2733.68</v>
      </c>
      <c r="J11" s="152"/>
      <c r="K11" s="152">
        <f t="shared" si="0"/>
        <v>2864.0250000000001</v>
      </c>
      <c r="L11" s="152"/>
      <c r="M11" s="152">
        <f t="shared" si="0"/>
        <v>3038.55</v>
      </c>
    </row>
    <row r="12" spans="1:13" s="142" customFormat="1" ht="35.1" customHeight="1" x14ac:dyDescent="0.25">
      <c r="A12" s="1">
        <v>4.0999999999999996</v>
      </c>
      <c r="B12" s="5" t="s">
        <v>73</v>
      </c>
      <c r="C12" s="7" t="s">
        <v>8</v>
      </c>
      <c r="D12" s="89">
        <v>75.742999999999995</v>
      </c>
      <c r="E12" s="46">
        <v>2624.0254033316296</v>
      </c>
      <c r="F12" s="89">
        <v>91.534000000000006</v>
      </c>
      <c r="G12" s="46">
        <v>2577.29</v>
      </c>
      <c r="H12" s="89">
        <v>54.024000000000001</v>
      </c>
      <c r="I12" s="46">
        <v>2599.58</v>
      </c>
      <c r="J12" s="89">
        <v>55.67</v>
      </c>
      <c r="K12" s="46">
        <v>2733.65</v>
      </c>
      <c r="L12" s="89">
        <v>78.361999999999995</v>
      </c>
      <c r="M12" s="46">
        <v>2913.25</v>
      </c>
    </row>
    <row r="13" spans="1:13" s="142" customFormat="1" ht="59.25" customHeight="1" x14ac:dyDescent="0.25">
      <c r="A13" s="1">
        <v>4.2</v>
      </c>
      <c r="B13" s="5" t="s">
        <v>191</v>
      </c>
      <c r="C13" s="17"/>
      <c r="D13" s="89"/>
      <c r="E13" s="46">
        <v>175.33187000000001</v>
      </c>
      <c r="F13" s="89"/>
      <c r="G13" s="46">
        <v>118.77</v>
      </c>
      <c r="H13" s="89"/>
      <c r="I13" s="46">
        <v>134.1</v>
      </c>
      <c r="J13" s="89"/>
      <c r="K13" s="46">
        <v>130.375</v>
      </c>
      <c r="L13" s="89"/>
      <c r="M13" s="46">
        <v>125.3</v>
      </c>
    </row>
    <row r="14" spans="1:13" s="142" customFormat="1" ht="46.5" customHeight="1" x14ac:dyDescent="0.25">
      <c r="A14" s="115" t="s">
        <v>39</v>
      </c>
      <c r="B14" s="85" t="s">
        <v>72</v>
      </c>
      <c r="C14" s="74" t="s">
        <v>7</v>
      </c>
      <c r="D14" s="151">
        <v>90</v>
      </c>
      <c r="E14" s="152">
        <v>152.38219588007601</v>
      </c>
      <c r="F14" s="151">
        <v>110</v>
      </c>
      <c r="G14" s="152">
        <v>186.24490607564846</v>
      </c>
      <c r="H14" s="151">
        <v>130</v>
      </c>
      <c r="I14" s="152">
        <v>220.10761627122091</v>
      </c>
      <c r="J14" s="151">
        <v>150</v>
      </c>
      <c r="K14" s="152">
        <v>253.97032646679335</v>
      </c>
      <c r="L14" s="151">
        <v>200</v>
      </c>
      <c r="M14" s="152">
        <v>338.62710195572447</v>
      </c>
    </row>
    <row r="15" spans="1:13" s="142" customFormat="1" ht="67.5" customHeight="1" x14ac:dyDescent="0.25">
      <c r="A15" s="115" t="s">
        <v>40</v>
      </c>
      <c r="B15" s="85" t="s">
        <v>202</v>
      </c>
      <c r="C15" s="74" t="s">
        <v>7</v>
      </c>
      <c r="D15" s="151"/>
      <c r="E15" s="152">
        <v>0</v>
      </c>
      <c r="F15" s="151">
        <v>10077</v>
      </c>
      <c r="G15" s="152">
        <v>154.239</v>
      </c>
      <c r="H15" s="151"/>
      <c r="I15" s="152">
        <v>0</v>
      </c>
      <c r="J15" s="151"/>
      <c r="K15" s="152">
        <v>0</v>
      </c>
      <c r="L15" s="151"/>
      <c r="M15" s="152">
        <v>0</v>
      </c>
    </row>
    <row r="16" spans="1:13" s="142" customFormat="1" ht="67.5" customHeight="1" x14ac:dyDescent="0.25">
      <c r="A16" s="115" t="s">
        <v>41</v>
      </c>
      <c r="B16" s="85" t="s">
        <v>192</v>
      </c>
      <c r="C16" s="74" t="s">
        <v>7</v>
      </c>
      <c r="D16" s="151"/>
      <c r="E16" s="152">
        <v>0</v>
      </c>
      <c r="F16" s="151">
        <v>3994</v>
      </c>
      <c r="G16" s="152">
        <v>98.336000000000013</v>
      </c>
      <c r="H16" s="151"/>
      <c r="I16" s="152">
        <v>0</v>
      </c>
      <c r="J16" s="151"/>
      <c r="K16" s="152">
        <v>0</v>
      </c>
      <c r="L16" s="151"/>
      <c r="M16" s="152">
        <v>0</v>
      </c>
    </row>
    <row r="17" spans="1:13" s="142" customFormat="1" ht="40.5" customHeight="1" x14ac:dyDescent="0.25">
      <c r="A17" s="115" t="s">
        <v>35</v>
      </c>
      <c r="B17" s="38" t="s">
        <v>67</v>
      </c>
      <c r="C17" s="74"/>
      <c r="D17" s="151"/>
      <c r="E17" s="88">
        <f>E18</f>
        <v>298.554927384</v>
      </c>
      <c r="F17" s="88"/>
      <c r="G17" s="88">
        <f t="shared" ref="G17:M17" si="1">G18</f>
        <v>298.554927384</v>
      </c>
      <c r="H17" s="88"/>
      <c r="I17" s="88">
        <f t="shared" si="1"/>
        <v>109.76284095</v>
      </c>
      <c r="J17" s="88"/>
      <c r="K17" s="88">
        <f t="shared" si="1"/>
        <v>302.94544102200001</v>
      </c>
      <c r="L17" s="88"/>
      <c r="M17" s="88">
        <f t="shared" si="1"/>
        <v>302.94544102200001</v>
      </c>
    </row>
    <row r="18" spans="1:13" s="142" customFormat="1" ht="18.75" customHeight="1" x14ac:dyDescent="0.25">
      <c r="A18" s="1">
        <v>8.1</v>
      </c>
      <c r="B18" s="5" t="s">
        <v>68</v>
      </c>
      <c r="C18" s="17" t="s">
        <v>7</v>
      </c>
      <c r="D18" s="89">
        <v>68</v>
      </c>
      <c r="E18" s="46">
        <v>298.554927384</v>
      </c>
      <c r="F18" s="89">
        <v>68</v>
      </c>
      <c r="G18" s="46">
        <v>298.554927384</v>
      </c>
      <c r="H18" s="89">
        <v>25</v>
      </c>
      <c r="I18" s="46">
        <v>109.76284095</v>
      </c>
      <c r="J18" s="89">
        <v>69</v>
      </c>
      <c r="K18" s="46">
        <v>302.94544102200001</v>
      </c>
      <c r="L18" s="89">
        <v>69</v>
      </c>
      <c r="M18" s="46">
        <v>302.94544102200001</v>
      </c>
    </row>
    <row r="19" spans="1:13" s="142" customFormat="1" ht="58.5" customHeight="1" x14ac:dyDescent="0.25">
      <c r="A19" s="115" t="s">
        <v>36</v>
      </c>
      <c r="B19" s="38" t="s">
        <v>150</v>
      </c>
      <c r="C19" s="95"/>
      <c r="D19" s="151"/>
      <c r="E19" s="88">
        <f>SUM(E20:E22)</f>
        <v>62.932208333333335</v>
      </c>
      <c r="F19" s="88"/>
      <c r="G19" s="88">
        <f t="shared" ref="G19:M19" si="2">SUM(G20:G22)</f>
        <v>55.296104166666666</v>
      </c>
      <c r="H19" s="88"/>
      <c r="I19" s="88">
        <f t="shared" si="2"/>
        <v>47.66</v>
      </c>
      <c r="J19" s="88"/>
      <c r="K19" s="88">
        <f t="shared" si="2"/>
        <v>47.66</v>
      </c>
      <c r="L19" s="88"/>
      <c r="M19" s="88">
        <f t="shared" si="2"/>
        <v>47.66</v>
      </c>
    </row>
    <row r="20" spans="1:13" s="142" customFormat="1" ht="65.25" customHeight="1" x14ac:dyDescent="0.25">
      <c r="A20" s="1">
        <v>9.1</v>
      </c>
      <c r="B20" s="5" t="s">
        <v>217</v>
      </c>
      <c r="C20" s="17" t="s">
        <v>7</v>
      </c>
      <c r="D20" s="89">
        <v>50</v>
      </c>
      <c r="E20" s="46">
        <v>15.272208333333333</v>
      </c>
      <c r="F20" s="89">
        <v>25</v>
      </c>
      <c r="G20" s="46">
        <v>7.6361041666666667</v>
      </c>
      <c r="H20" s="89"/>
      <c r="I20" s="46">
        <v>0</v>
      </c>
      <c r="J20" s="89"/>
      <c r="K20" s="46">
        <v>0</v>
      </c>
      <c r="L20" s="89"/>
      <c r="M20" s="46">
        <v>0</v>
      </c>
    </row>
    <row r="21" spans="1:13" s="142" customFormat="1" ht="60" x14ac:dyDescent="0.25">
      <c r="A21" s="1">
        <v>9.1999999999999993</v>
      </c>
      <c r="B21" s="5" t="s">
        <v>218</v>
      </c>
      <c r="C21" s="17" t="s">
        <v>7</v>
      </c>
      <c r="D21" s="89">
        <v>5</v>
      </c>
      <c r="E21" s="46">
        <v>12.02</v>
      </c>
      <c r="F21" s="89">
        <v>5</v>
      </c>
      <c r="G21" s="46">
        <v>12.02</v>
      </c>
      <c r="H21" s="89">
        <v>5</v>
      </c>
      <c r="I21" s="46">
        <v>12.02</v>
      </c>
      <c r="J21" s="89">
        <v>5</v>
      </c>
      <c r="K21" s="46">
        <v>12.02</v>
      </c>
      <c r="L21" s="89">
        <v>5</v>
      </c>
      <c r="M21" s="46">
        <v>12.02</v>
      </c>
    </row>
    <row r="22" spans="1:13" s="142" customFormat="1" ht="78" customHeight="1" x14ac:dyDescent="0.25">
      <c r="A22" s="1">
        <v>9.3000000000000007</v>
      </c>
      <c r="B22" s="5" t="s">
        <v>95</v>
      </c>
      <c r="C22" s="17" t="s">
        <v>7</v>
      </c>
      <c r="D22" s="89">
        <v>2</v>
      </c>
      <c r="E22" s="46">
        <v>35.64</v>
      </c>
      <c r="F22" s="89">
        <v>2</v>
      </c>
      <c r="G22" s="46">
        <v>35.64</v>
      </c>
      <c r="H22" s="89">
        <v>2</v>
      </c>
      <c r="I22" s="46">
        <v>35.64</v>
      </c>
      <c r="J22" s="89">
        <v>2</v>
      </c>
      <c r="K22" s="46">
        <v>35.64</v>
      </c>
      <c r="L22" s="89">
        <v>2</v>
      </c>
      <c r="M22" s="46">
        <v>35.64</v>
      </c>
    </row>
    <row r="23" spans="1:13" ht="47.25" customHeight="1" x14ac:dyDescent="0.25">
      <c r="A23" s="115" t="s">
        <v>42</v>
      </c>
      <c r="B23" s="85" t="s">
        <v>19</v>
      </c>
      <c r="C23" s="74"/>
      <c r="D23" s="151">
        <v>28</v>
      </c>
      <c r="E23" s="151">
        <f>E24+E28+E32+E37+E39</f>
        <v>485.11550000000011</v>
      </c>
      <c r="F23" s="151">
        <f t="shared" ref="F23:M23" si="3">F24+F28+F32+F37+F39</f>
        <v>37</v>
      </c>
      <c r="G23" s="151">
        <f t="shared" si="3"/>
        <v>639.52024500000016</v>
      </c>
      <c r="H23" s="151">
        <f t="shared" si="3"/>
        <v>26</v>
      </c>
      <c r="I23" s="151">
        <f t="shared" si="3"/>
        <v>630.93176110000002</v>
      </c>
      <c r="J23" s="151">
        <f t="shared" si="3"/>
        <v>18</v>
      </c>
      <c r="K23" s="151">
        <f t="shared" si="3"/>
        <v>554.58753218200002</v>
      </c>
      <c r="L23" s="151">
        <f t="shared" si="3"/>
        <v>12</v>
      </c>
      <c r="M23" s="151">
        <f t="shared" si="3"/>
        <v>298.19871470655005</v>
      </c>
    </row>
    <row r="24" spans="1:13" s="62" customFormat="1" ht="30.75" customHeight="1" x14ac:dyDescent="0.25">
      <c r="A24" s="1">
        <v>10.1</v>
      </c>
      <c r="B24" s="5" t="s">
        <v>242</v>
      </c>
      <c r="C24" s="7" t="s">
        <v>7</v>
      </c>
      <c r="D24" s="46">
        <v>10</v>
      </c>
      <c r="E24" s="46">
        <f>E25+E26+E27</f>
        <v>76</v>
      </c>
      <c r="F24" s="46">
        <f t="shared" ref="F24:M24" si="4">F25+F26+F27</f>
        <v>13</v>
      </c>
      <c r="G24" s="46">
        <f t="shared" si="4"/>
        <v>119.41000000000001</v>
      </c>
      <c r="H24" s="46">
        <f t="shared" si="4"/>
        <v>7</v>
      </c>
      <c r="I24" s="46">
        <f t="shared" si="4"/>
        <v>75.260800000000003</v>
      </c>
      <c r="J24" s="46">
        <f t="shared" si="4"/>
        <v>6</v>
      </c>
      <c r="K24" s="46">
        <f t="shared" si="4"/>
        <v>48.245445000000004</v>
      </c>
      <c r="L24" s="46">
        <f t="shared" si="4"/>
        <v>6</v>
      </c>
      <c r="M24" s="46">
        <f t="shared" si="4"/>
        <v>49.392808350000003</v>
      </c>
    </row>
    <row r="25" spans="1:13" ht="41.25" customHeight="1" x14ac:dyDescent="0.25">
      <c r="A25" s="3" t="s">
        <v>25</v>
      </c>
      <c r="B25" s="4" t="s">
        <v>195</v>
      </c>
      <c r="C25" s="9" t="s">
        <v>7</v>
      </c>
      <c r="D25" s="83">
        <v>2</v>
      </c>
      <c r="E25" s="155">
        <v>20</v>
      </c>
      <c r="F25" s="83">
        <v>2</v>
      </c>
      <c r="G25" s="155">
        <v>20</v>
      </c>
      <c r="H25" s="83">
        <v>1</v>
      </c>
      <c r="I25" s="155">
        <v>10</v>
      </c>
      <c r="J25" s="83">
        <v>1</v>
      </c>
      <c r="K25" s="155">
        <v>10</v>
      </c>
      <c r="L25" s="83">
        <v>1</v>
      </c>
      <c r="M25" s="155">
        <v>10</v>
      </c>
    </row>
    <row r="26" spans="1:13" ht="78.75" customHeight="1" x14ac:dyDescent="0.25">
      <c r="A26" s="3" t="s">
        <v>26</v>
      </c>
      <c r="B26" s="4" t="s">
        <v>258</v>
      </c>
      <c r="C26" s="9" t="s">
        <v>7</v>
      </c>
      <c r="D26" s="83">
        <v>8</v>
      </c>
      <c r="E26" s="155">
        <v>56</v>
      </c>
      <c r="F26" s="83">
        <v>10</v>
      </c>
      <c r="G26" s="155">
        <v>72.100000000000009</v>
      </c>
      <c r="H26" s="83">
        <v>5</v>
      </c>
      <c r="I26" s="155">
        <v>37.131500000000003</v>
      </c>
      <c r="J26" s="83">
        <v>5</v>
      </c>
      <c r="K26" s="155">
        <v>38.245445000000004</v>
      </c>
      <c r="L26" s="83">
        <v>5</v>
      </c>
      <c r="M26" s="155">
        <v>39.392808350000003</v>
      </c>
    </row>
    <row r="27" spans="1:13" ht="39" customHeight="1" x14ac:dyDescent="0.25">
      <c r="A27" s="3" t="s">
        <v>27</v>
      </c>
      <c r="B27" s="4" t="s">
        <v>196</v>
      </c>
      <c r="C27" s="9" t="s">
        <v>7</v>
      </c>
      <c r="D27" s="83"/>
      <c r="E27" s="155">
        <v>0</v>
      </c>
      <c r="F27" s="83">
        <v>1</v>
      </c>
      <c r="G27" s="155">
        <v>27.31</v>
      </c>
      <c r="H27" s="83">
        <v>1</v>
      </c>
      <c r="I27" s="155">
        <v>28.129300000000001</v>
      </c>
      <c r="J27" s="83"/>
      <c r="K27" s="155">
        <v>0</v>
      </c>
      <c r="L27" s="83"/>
      <c r="M27" s="155">
        <v>0</v>
      </c>
    </row>
    <row r="28" spans="1:13" s="62" customFormat="1" ht="31.5" customHeight="1" x14ac:dyDescent="0.25">
      <c r="A28" s="1">
        <v>10.199999999999999</v>
      </c>
      <c r="B28" s="22" t="s">
        <v>151</v>
      </c>
      <c r="C28" s="7" t="s">
        <v>7</v>
      </c>
      <c r="D28" s="46">
        <v>10</v>
      </c>
      <c r="E28" s="156">
        <f>E29+E30+E31</f>
        <v>89.783500000000089</v>
      </c>
      <c r="F28" s="46">
        <f t="shared" ref="F28:M28" si="5">F29+F30+F31</f>
        <v>9</v>
      </c>
      <c r="G28" s="156">
        <f t="shared" si="5"/>
        <v>83.388285000000096</v>
      </c>
      <c r="H28" s="46">
        <f t="shared" si="5"/>
        <v>4</v>
      </c>
      <c r="I28" s="156">
        <f t="shared" si="5"/>
        <v>24.216103400000001</v>
      </c>
      <c r="J28" s="46">
        <f t="shared" si="5"/>
        <v>2</v>
      </c>
      <c r="K28" s="156">
        <f t="shared" si="5"/>
        <v>12.471293251000002</v>
      </c>
      <c r="L28" s="46">
        <f t="shared" si="5"/>
        <v>2</v>
      </c>
      <c r="M28" s="156">
        <f t="shared" si="5"/>
        <v>12.845432048530002</v>
      </c>
    </row>
    <row r="29" spans="1:13" ht="36.75" customHeight="1" x14ac:dyDescent="0.25">
      <c r="A29" s="3" t="s">
        <v>25</v>
      </c>
      <c r="B29" s="4" t="s">
        <v>278</v>
      </c>
      <c r="C29" s="9" t="s">
        <v>7</v>
      </c>
      <c r="D29" s="52">
        <v>2</v>
      </c>
      <c r="E29" s="157">
        <v>10.166</v>
      </c>
      <c r="F29" s="52">
        <v>4</v>
      </c>
      <c r="G29" s="157">
        <v>20.941960000000002</v>
      </c>
      <c r="H29" s="52">
        <v>2</v>
      </c>
      <c r="I29" s="157">
        <v>10.785109400000001</v>
      </c>
      <c r="J29" s="52">
        <v>1</v>
      </c>
      <c r="K29" s="157">
        <v>5.554331341000001</v>
      </c>
      <c r="L29" s="52">
        <v>1</v>
      </c>
      <c r="M29" s="157">
        <v>5.720961281230001</v>
      </c>
    </row>
    <row r="30" spans="1:13" ht="40.5" customHeight="1" x14ac:dyDescent="0.25">
      <c r="A30" s="3" t="s">
        <v>26</v>
      </c>
      <c r="B30" s="4" t="s">
        <v>280</v>
      </c>
      <c r="C30" s="9" t="s">
        <v>7</v>
      </c>
      <c r="D30" s="51">
        <v>3</v>
      </c>
      <c r="E30" s="155">
        <v>47.967500000000101</v>
      </c>
      <c r="F30" s="51">
        <v>3</v>
      </c>
      <c r="G30" s="155">
        <v>49.406525000000101</v>
      </c>
      <c r="H30" s="51"/>
      <c r="I30" s="155">
        <v>0</v>
      </c>
      <c r="J30" s="51"/>
      <c r="K30" s="155">
        <v>0</v>
      </c>
      <c r="L30" s="51"/>
      <c r="M30" s="155">
        <v>0</v>
      </c>
    </row>
    <row r="31" spans="1:13" ht="44.25" customHeight="1" x14ac:dyDescent="0.25">
      <c r="A31" s="3" t="s">
        <v>27</v>
      </c>
      <c r="B31" s="4" t="s">
        <v>279</v>
      </c>
      <c r="C31" s="9" t="s">
        <v>7</v>
      </c>
      <c r="D31" s="83">
        <v>5</v>
      </c>
      <c r="E31" s="155">
        <v>31.65</v>
      </c>
      <c r="F31" s="83">
        <v>2</v>
      </c>
      <c r="G31" s="155">
        <v>13.0398</v>
      </c>
      <c r="H31" s="83">
        <v>2</v>
      </c>
      <c r="I31" s="155">
        <v>13.430994</v>
      </c>
      <c r="J31" s="83">
        <v>1</v>
      </c>
      <c r="K31" s="155">
        <v>6.9169619100000004</v>
      </c>
      <c r="L31" s="83">
        <v>1</v>
      </c>
      <c r="M31" s="155">
        <v>7.124470767300001</v>
      </c>
    </row>
    <row r="32" spans="1:13" s="62" customFormat="1" ht="31.5" customHeight="1" x14ac:dyDescent="0.25">
      <c r="A32" s="1">
        <v>10.3</v>
      </c>
      <c r="B32" s="5" t="s">
        <v>152</v>
      </c>
      <c r="C32" s="7" t="s">
        <v>7</v>
      </c>
      <c r="D32" s="46">
        <v>3</v>
      </c>
      <c r="E32" s="156">
        <f>E33+E34+E35+E36</f>
        <v>40.5</v>
      </c>
      <c r="F32" s="46">
        <f t="shared" ref="F32:M32" si="6">F33+F34+F35+F36</f>
        <v>10</v>
      </c>
      <c r="G32" s="156">
        <f t="shared" si="6"/>
        <v>149.52500000000001</v>
      </c>
      <c r="H32" s="46">
        <f t="shared" si="6"/>
        <v>9</v>
      </c>
      <c r="I32" s="156">
        <f t="shared" si="6"/>
        <v>151.91469999999998</v>
      </c>
      <c r="J32" s="46">
        <f t="shared" si="6"/>
        <v>4</v>
      </c>
      <c r="K32" s="156">
        <f t="shared" si="6"/>
        <v>102.94443149999999</v>
      </c>
      <c r="L32" s="46">
        <f t="shared" si="6"/>
        <v>2</v>
      </c>
      <c r="M32" s="156">
        <f t="shared" si="6"/>
        <v>58.307912720000004</v>
      </c>
    </row>
    <row r="33" spans="1:13" ht="45" customHeight="1" x14ac:dyDescent="0.25">
      <c r="A33" s="3" t="s">
        <v>25</v>
      </c>
      <c r="B33" s="4" t="s">
        <v>270</v>
      </c>
      <c r="C33" s="9" t="s">
        <v>7</v>
      </c>
      <c r="D33" s="51">
        <v>1</v>
      </c>
      <c r="E33" s="155">
        <v>7.5</v>
      </c>
      <c r="F33" s="51">
        <v>3</v>
      </c>
      <c r="G33" s="155">
        <v>23.175000000000001</v>
      </c>
      <c r="H33" s="51">
        <v>2</v>
      </c>
      <c r="I33" s="155">
        <v>15.913500000000001</v>
      </c>
      <c r="J33" s="51"/>
      <c r="K33" s="155">
        <v>0</v>
      </c>
      <c r="L33" s="51"/>
      <c r="M33" s="155">
        <v>0</v>
      </c>
    </row>
    <row r="34" spans="1:13" ht="45" customHeight="1" x14ac:dyDescent="0.25">
      <c r="A34" s="3" t="s">
        <v>26</v>
      </c>
      <c r="B34" s="4" t="s">
        <v>271</v>
      </c>
      <c r="C34" s="9" t="s">
        <v>7</v>
      </c>
      <c r="D34" s="51">
        <v>2</v>
      </c>
      <c r="E34" s="155">
        <v>33</v>
      </c>
      <c r="F34" s="51">
        <v>2</v>
      </c>
      <c r="G34" s="155">
        <v>33.99</v>
      </c>
      <c r="H34" s="51"/>
      <c r="I34" s="155">
        <v>0</v>
      </c>
      <c r="J34" s="51">
        <v>1</v>
      </c>
      <c r="K34" s="155">
        <v>18.029995500000002</v>
      </c>
      <c r="L34" s="51"/>
      <c r="M34" s="155">
        <v>0</v>
      </c>
    </row>
    <row r="35" spans="1:13" ht="66" customHeight="1" x14ac:dyDescent="0.25">
      <c r="A35" s="3" t="s">
        <v>27</v>
      </c>
      <c r="B35" s="4" t="s">
        <v>272</v>
      </c>
      <c r="C35" s="9" t="s">
        <v>7</v>
      </c>
      <c r="D35" s="51"/>
      <c r="E35" s="155">
        <v>0</v>
      </c>
      <c r="F35" s="51">
        <v>2</v>
      </c>
      <c r="G35" s="155">
        <v>53.36</v>
      </c>
      <c r="H35" s="51">
        <v>3</v>
      </c>
      <c r="I35" s="155">
        <v>82.441199999999995</v>
      </c>
      <c r="J35" s="51">
        <v>3</v>
      </c>
      <c r="K35" s="155">
        <v>84.914435999999995</v>
      </c>
      <c r="L35" s="51">
        <v>2</v>
      </c>
      <c r="M35" s="155">
        <v>58.307912720000004</v>
      </c>
    </row>
    <row r="36" spans="1:13" ht="41.25" customHeight="1" x14ac:dyDescent="0.25">
      <c r="A36" s="3" t="s">
        <v>33</v>
      </c>
      <c r="B36" s="4" t="s">
        <v>273</v>
      </c>
      <c r="C36" s="9" t="s">
        <v>7</v>
      </c>
      <c r="D36" s="51"/>
      <c r="E36" s="155">
        <v>0</v>
      </c>
      <c r="F36" s="51">
        <v>3</v>
      </c>
      <c r="G36" s="155">
        <v>39</v>
      </c>
      <c r="H36" s="51">
        <v>4</v>
      </c>
      <c r="I36" s="155">
        <v>53.56</v>
      </c>
      <c r="J36" s="51"/>
      <c r="K36" s="155">
        <v>0</v>
      </c>
      <c r="L36" s="51"/>
      <c r="M36" s="155">
        <v>0</v>
      </c>
    </row>
    <row r="37" spans="1:13" ht="35.1" customHeight="1" x14ac:dyDescent="0.25">
      <c r="A37" s="1">
        <v>10.4</v>
      </c>
      <c r="B37" s="5" t="s">
        <v>153</v>
      </c>
      <c r="C37" s="7" t="s">
        <v>7</v>
      </c>
      <c r="D37" s="46">
        <v>2</v>
      </c>
      <c r="E37" s="156">
        <f>E38</f>
        <v>157.84200000000001</v>
      </c>
      <c r="F37" s="46">
        <f t="shared" ref="F37:M37" si="7">F38</f>
        <v>2</v>
      </c>
      <c r="G37" s="156">
        <f t="shared" si="7"/>
        <v>162.57726000000002</v>
      </c>
      <c r="H37" s="46">
        <f t="shared" si="7"/>
        <v>3</v>
      </c>
      <c r="I37" s="156">
        <f t="shared" si="7"/>
        <v>251.18186670000006</v>
      </c>
      <c r="J37" s="46">
        <f t="shared" si="7"/>
        <v>3</v>
      </c>
      <c r="K37" s="156">
        <f t="shared" si="7"/>
        <v>258.71732270100006</v>
      </c>
      <c r="L37" s="46">
        <f t="shared" si="7"/>
        <v>2</v>
      </c>
      <c r="M37" s="156">
        <f t="shared" si="7"/>
        <v>177.65256158802003</v>
      </c>
    </row>
    <row r="38" spans="1:13" ht="54" customHeight="1" x14ac:dyDescent="0.25">
      <c r="A38" s="3" t="s">
        <v>25</v>
      </c>
      <c r="B38" s="4" t="s">
        <v>274</v>
      </c>
      <c r="C38" s="6" t="s">
        <v>7</v>
      </c>
      <c r="D38" s="51">
        <v>2</v>
      </c>
      <c r="E38" s="155">
        <v>157.84200000000001</v>
      </c>
      <c r="F38" s="51">
        <v>2</v>
      </c>
      <c r="G38" s="155">
        <v>162.57726000000002</v>
      </c>
      <c r="H38" s="51">
        <v>3</v>
      </c>
      <c r="I38" s="155">
        <v>251.18186670000006</v>
      </c>
      <c r="J38" s="51">
        <v>3</v>
      </c>
      <c r="K38" s="155">
        <v>258.71732270100006</v>
      </c>
      <c r="L38" s="51">
        <v>2</v>
      </c>
      <c r="M38" s="155">
        <v>177.65256158802003</v>
      </c>
    </row>
    <row r="39" spans="1:13" s="62" customFormat="1" ht="35.25" customHeight="1" x14ac:dyDescent="0.25">
      <c r="A39" s="1">
        <v>10.5</v>
      </c>
      <c r="B39" s="5" t="s">
        <v>37</v>
      </c>
      <c r="C39" s="7"/>
      <c r="D39" s="46">
        <v>3</v>
      </c>
      <c r="E39" s="156">
        <f>E40</f>
        <v>120.99</v>
      </c>
      <c r="F39" s="46">
        <f t="shared" ref="F39:M39" si="8">F40</f>
        <v>3</v>
      </c>
      <c r="G39" s="156">
        <f t="shared" si="8"/>
        <v>124.61969999999999</v>
      </c>
      <c r="H39" s="46">
        <f t="shared" si="8"/>
        <v>3</v>
      </c>
      <c r="I39" s="156">
        <f t="shared" si="8"/>
        <v>128.35829100000001</v>
      </c>
      <c r="J39" s="46">
        <f t="shared" si="8"/>
        <v>3</v>
      </c>
      <c r="K39" s="156">
        <f t="shared" si="8"/>
        <v>132.20903973</v>
      </c>
      <c r="L39" s="46">
        <f t="shared" si="8"/>
        <v>0</v>
      </c>
      <c r="M39" s="156">
        <f t="shared" si="8"/>
        <v>0</v>
      </c>
    </row>
    <row r="40" spans="1:13" ht="73.5" customHeight="1" x14ac:dyDescent="0.25">
      <c r="A40" s="3" t="s">
        <v>25</v>
      </c>
      <c r="B40" s="4" t="s">
        <v>243</v>
      </c>
      <c r="C40" s="6" t="s">
        <v>7</v>
      </c>
      <c r="D40" s="52">
        <v>3</v>
      </c>
      <c r="E40" s="157">
        <v>120.99</v>
      </c>
      <c r="F40" s="52">
        <v>3</v>
      </c>
      <c r="G40" s="157">
        <v>124.61969999999999</v>
      </c>
      <c r="H40" s="52">
        <v>3</v>
      </c>
      <c r="I40" s="157">
        <v>128.35829100000001</v>
      </c>
      <c r="J40" s="52">
        <v>3</v>
      </c>
      <c r="K40" s="157">
        <v>132.20903973</v>
      </c>
      <c r="L40" s="52"/>
      <c r="M40" s="157">
        <v>0</v>
      </c>
    </row>
    <row r="41" spans="1:13" ht="50.25" customHeight="1" x14ac:dyDescent="0.25">
      <c r="A41" s="115" t="s">
        <v>43</v>
      </c>
      <c r="B41" s="85" t="s">
        <v>193</v>
      </c>
      <c r="C41" s="74" t="s">
        <v>7</v>
      </c>
      <c r="D41" s="151">
        <v>19</v>
      </c>
      <c r="E41" s="151">
        <f>SUM(E42:E47)</f>
        <v>13.445</v>
      </c>
      <c r="F41" s="151">
        <f t="shared" ref="F41:M41" si="9">SUM(F42:F47)</f>
        <v>23</v>
      </c>
      <c r="G41" s="151">
        <f t="shared" si="9"/>
        <v>16.47634</v>
      </c>
      <c r="H41" s="151">
        <f t="shared" si="9"/>
        <v>12</v>
      </c>
      <c r="I41" s="151">
        <f t="shared" si="9"/>
        <v>8.7444115999999994</v>
      </c>
      <c r="J41" s="151">
        <f t="shared" si="9"/>
        <v>7</v>
      </c>
      <c r="K41" s="151">
        <f t="shared" si="9"/>
        <v>4.6790570139999996</v>
      </c>
      <c r="L41" s="151">
        <f t="shared" si="9"/>
        <v>7</v>
      </c>
      <c r="M41" s="151">
        <f t="shared" si="9"/>
        <v>4.8194287244199998</v>
      </c>
    </row>
    <row r="42" spans="1:13" ht="46.5" customHeight="1" x14ac:dyDescent="0.25">
      <c r="A42" s="1">
        <v>11.1</v>
      </c>
      <c r="B42" s="5" t="s">
        <v>253</v>
      </c>
      <c r="C42" s="7" t="s">
        <v>7</v>
      </c>
      <c r="D42" s="46">
        <v>8</v>
      </c>
      <c r="E42" s="156">
        <v>4.5759999999999996</v>
      </c>
      <c r="F42" s="46">
        <v>10</v>
      </c>
      <c r="G42" s="156">
        <v>5.8915999999999995</v>
      </c>
      <c r="H42" s="46">
        <v>5</v>
      </c>
      <c r="I42" s="156">
        <v>3.0341739999999997</v>
      </c>
      <c r="J42" s="46">
        <v>5</v>
      </c>
      <c r="K42" s="156">
        <v>3.1251992199999998</v>
      </c>
      <c r="L42" s="46">
        <v>5</v>
      </c>
      <c r="M42" s="156">
        <v>3.2189551966000001</v>
      </c>
    </row>
    <row r="43" spans="1:13" ht="48" customHeight="1" x14ac:dyDescent="0.25">
      <c r="A43" s="1">
        <v>11.2</v>
      </c>
      <c r="B43" s="5" t="s">
        <v>259</v>
      </c>
      <c r="C43" s="7" t="s">
        <v>7</v>
      </c>
      <c r="D43" s="46">
        <v>2</v>
      </c>
      <c r="E43" s="156">
        <v>1.254</v>
      </c>
      <c r="F43" s="46">
        <v>4</v>
      </c>
      <c r="G43" s="156">
        <v>2.58324</v>
      </c>
      <c r="H43" s="46">
        <v>2</v>
      </c>
      <c r="I43" s="156">
        <v>1.3303686000000001</v>
      </c>
      <c r="J43" s="46">
        <v>1</v>
      </c>
      <c r="K43" s="156">
        <v>0.68513982900000003</v>
      </c>
      <c r="L43" s="46">
        <v>1</v>
      </c>
      <c r="M43" s="156">
        <v>0.70569402387000002</v>
      </c>
    </row>
    <row r="44" spans="1:13" ht="46.5" customHeight="1" x14ac:dyDescent="0.25">
      <c r="A44" s="1">
        <v>11.3</v>
      </c>
      <c r="B44" s="5" t="s">
        <v>275</v>
      </c>
      <c r="C44" s="7" t="s">
        <v>7</v>
      </c>
      <c r="D44" s="46">
        <v>3</v>
      </c>
      <c r="E44" s="156">
        <v>2.73</v>
      </c>
      <c r="F44" s="46">
        <v>3</v>
      </c>
      <c r="G44" s="156">
        <v>2.8119000000000001</v>
      </c>
      <c r="H44" s="46"/>
      <c r="I44" s="156">
        <v>0</v>
      </c>
      <c r="J44" s="46"/>
      <c r="K44" s="156">
        <v>0</v>
      </c>
      <c r="L44" s="46"/>
      <c r="M44" s="156">
        <v>0</v>
      </c>
    </row>
    <row r="45" spans="1:13" ht="50.25" customHeight="1" x14ac:dyDescent="0.25">
      <c r="A45" s="1">
        <v>11.4</v>
      </c>
      <c r="B45" s="5" t="s">
        <v>277</v>
      </c>
      <c r="C45" s="7" t="s">
        <v>7</v>
      </c>
      <c r="D45" s="46">
        <v>5</v>
      </c>
      <c r="E45" s="156">
        <v>3.9750000000000001</v>
      </c>
      <c r="F45" s="46">
        <v>2</v>
      </c>
      <c r="G45" s="156">
        <v>1.6377000000000002</v>
      </c>
      <c r="H45" s="46">
        <v>2</v>
      </c>
      <c r="I45" s="156">
        <v>1.6868310000000002</v>
      </c>
      <c r="J45" s="46">
        <v>1</v>
      </c>
      <c r="K45" s="156">
        <v>0.86871796500000009</v>
      </c>
      <c r="L45" s="46">
        <v>1</v>
      </c>
      <c r="M45" s="156">
        <v>0.89477950395000017</v>
      </c>
    </row>
    <row r="46" spans="1:13" ht="45.75" customHeight="1" x14ac:dyDescent="0.25">
      <c r="A46" s="1">
        <v>11.5</v>
      </c>
      <c r="B46" s="5" t="s">
        <v>276</v>
      </c>
      <c r="C46" s="7" t="s">
        <v>7</v>
      </c>
      <c r="D46" s="46">
        <v>1</v>
      </c>
      <c r="E46" s="156">
        <v>0.91</v>
      </c>
      <c r="F46" s="46">
        <v>3</v>
      </c>
      <c r="G46" s="156">
        <v>2.8119000000000001</v>
      </c>
      <c r="H46" s="46">
        <v>2</v>
      </c>
      <c r="I46" s="156">
        <v>1.9308380000000001</v>
      </c>
      <c r="J46" s="46"/>
      <c r="K46" s="156">
        <v>0</v>
      </c>
      <c r="L46" s="46"/>
      <c r="M46" s="156">
        <v>0</v>
      </c>
    </row>
    <row r="47" spans="1:13" ht="33" customHeight="1" x14ac:dyDescent="0.25">
      <c r="A47" s="1">
        <v>11.6</v>
      </c>
      <c r="B47" s="5" t="s">
        <v>172</v>
      </c>
      <c r="C47" s="7" t="s">
        <v>7</v>
      </c>
      <c r="D47" s="158"/>
      <c r="E47" s="156">
        <v>0</v>
      </c>
      <c r="F47" s="76">
        <v>1</v>
      </c>
      <c r="G47" s="156">
        <v>0.74</v>
      </c>
      <c r="H47" s="76">
        <v>1</v>
      </c>
      <c r="I47" s="156">
        <v>0.76219999999999999</v>
      </c>
      <c r="J47" s="158"/>
      <c r="K47" s="156">
        <v>0</v>
      </c>
      <c r="L47" s="158"/>
      <c r="M47" s="156">
        <v>0</v>
      </c>
    </row>
    <row r="48" spans="1:13" ht="81.75" customHeight="1" x14ac:dyDescent="0.25">
      <c r="A48" s="115" t="s">
        <v>38</v>
      </c>
      <c r="B48" s="85" t="s">
        <v>194</v>
      </c>
      <c r="C48" s="143" t="s">
        <v>7</v>
      </c>
      <c r="D48" s="87"/>
      <c r="E48" s="151">
        <f>E49+E50+E51</f>
        <v>154.673</v>
      </c>
      <c r="F48" s="151"/>
      <c r="G48" s="151">
        <f t="shared" ref="G48:M48" si="10">G49+G50+G51</f>
        <v>104.19</v>
      </c>
      <c r="H48" s="151"/>
      <c r="I48" s="151">
        <f t="shared" si="10"/>
        <v>67.39</v>
      </c>
      <c r="J48" s="151"/>
      <c r="K48" s="151">
        <f t="shared" si="10"/>
        <v>67.39</v>
      </c>
      <c r="L48" s="151"/>
      <c r="M48" s="151">
        <f t="shared" si="10"/>
        <v>67.39</v>
      </c>
    </row>
    <row r="49" spans="1:13" ht="35.1" customHeight="1" x14ac:dyDescent="0.25">
      <c r="A49" s="1">
        <v>12.1</v>
      </c>
      <c r="B49" s="10" t="s">
        <v>15</v>
      </c>
      <c r="C49" s="11"/>
      <c r="D49" s="158"/>
      <c r="E49" s="156">
        <v>99.593000000000004</v>
      </c>
      <c r="F49" s="158"/>
      <c r="G49" s="156">
        <v>59.69</v>
      </c>
      <c r="H49" s="158"/>
      <c r="I49" s="156">
        <v>22.889999999999997</v>
      </c>
      <c r="J49" s="158"/>
      <c r="K49" s="156">
        <v>22.889999999999997</v>
      </c>
      <c r="L49" s="158"/>
      <c r="M49" s="156">
        <v>22.889999999999997</v>
      </c>
    </row>
    <row r="50" spans="1:13" ht="19.5" customHeight="1" x14ac:dyDescent="0.25">
      <c r="A50" s="12" t="s">
        <v>285</v>
      </c>
      <c r="B50" s="10" t="s">
        <v>21</v>
      </c>
      <c r="C50" s="7"/>
      <c r="D50" s="158"/>
      <c r="E50" s="156">
        <v>35.580000000000005</v>
      </c>
      <c r="F50" s="158"/>
      <c r="G50" s="156">
        <v>25.000000000000004</v>
      </c>
      <c r="H50" s="158"/>
      <c r="I50" s="156">
        <v>25.000000000000004</v>
      </c>
      <c r="J50" s="158"/>
      <c r="K50" s="156">
        <v>25.000000000000004</v>
      </c>
      <c r="L50" s="158"/>
      <c r="M50" s="156">
        <v>25.000000000000004</v>
      </c>
    </row>
    <row r="51" spans="1:13" ht="35.1" customHeight="1" x14ac:dyDescent="0.25">
      <c r="A51" s="1">
        <v>12.3</v>
      </c>
      <c r="B51" s="10" t="s">
        <v>24</v>
      </c>
      <c r="C51" s="7"/>
      <c r="D51" s="158"/>
      <c r="E51" s="156">
        <v>19.5</v>
      </c>
      <c r="F51" s="158"/>
      <c r="G51" s="156">
        <v>19.5</v>
      </c>
      <c r="H51" s="158"/>
      <c r="I51" s="156">
        <v>19.5</v>
      </c>
      <c r="J51" s="158"/>
      <c r="K51" s="156">
        <v>19.5</v>
      </c>
      <c r="L51" s="158"/>
      <c r="M51" s="156">
        <v>19.5</v>
      </c>
    </row>
    <row r="52" spans="1:13" ht="90" x14ac:dyDescent="0.25">
      <c r="A52" s="115" t="s">
        <v>44</v>
      </c>
      <c r="B52" s="85" t="s">
        <v>215</v>
      </c>
      <c r="C52" s="144" t="s">
        <v>7</v>
      </c>
      <c r="D52" s="151"/>
      <c r="E52" s="159">
        <v>0</v>
      </c>
      <c r="F52" s="151">
        <f>F53</f>
        <v>51</v>
      </c>
      <c r="G52" s="75">
        <f t="shared" ref="G52:M52" si="11">G53</f>
        <v>6.7320000000000002</v>
      </c>
      <c r="H52" s="151">
        <f t="shared" si="11"/>
        <v>0</v>
      </c>
      <c r="I52" s="151">
        <f t="shared" si="11"/>
        <v>0</v>
      </c>
      <c r="J52" s="151">
        <f t="shared" si="11"/>
        <v>0</v>
      </c>
      <c r="K52" s="151">
        <f t="shared" si="11"/>
        <v>0</v>
      </c>
      <c r="L52" s="151">
        <f t="shared" si="11"/>
        <v>51</v>
      </c>
      <c r="M52" s="75">
        <f t="shared" si="11"/>
        <v>6.7320000000000002</v>
      </c>
    </row>
    <row r="53" spans="1:13" ht="72.75" customHeight="1" x14ac:dyDescent="0.25">
      <c r="A53" s="1">
        <v>13.1</v>
      </c>
      <c r="B53" s="5" t="s">
        <v>267</v>
      </c>
      <c r="C53" s="7" t="s">
        <v>7</v>
      </c>
      <c r="D53" s="46"/>
      <c r="E53" s="156">
        <v>0</v>
      </c>
      <c r="F53" s="46">
        <f>F54</f>
        <v>51</v>
      </c>
      <c r="G53" s="156">
        <v>6.7320000000000002</v>
      </c>
      <c r="H53" s="46"/>
      <c r="I53" s="156">
        <v>0</v>
      </c>
      <c r="J53" s="46"/>
      <c r="K53" s="156">
        <v>0</v>
      </c>
      <c r="L53" s="46">
        <v>51</v>
      </c>
      <c r="M53" s="156">
        <v>6.7320000000000002</v>
      </c>
    </row>
    <row r="54" spans="1:13" ht="19.5" customHeight="1" x14ac:dyDescent="0.25">
      <c r="A54" s="3" t="s">
        <v>25</v>
      </c>
      <c r="B54" s="4" t="s">
        <v>34</v>
      </c>
      <c r="C54" s="6" t="s">
        <v>7</v>
      </c>
      <c r="D54" s="52"/>
      <c r="E54" s="157">
        <v>0</v>
      </c>
      <c r="F54" s="52">
        <v>51</v>
      </c>
      <c r="G54" s="157">
        <v>6.7320000000000002</v>
      </c>
      <c r="H54" s="52"/>
      <c r="I54" s="157">
        <v>0</v>
      </c>
      <c r="J54" s="52"/>
      <c r="K54" s="157">
        <v>0</v>
      </c>
      <c r="L54" s="52">
        <v>51</v>
      </c>
      <c r="M54" s="157">
        <v>6.7320000000000002</v>
      </c>
    </row>
    <row r="55" spans="1:13" ht="96.75" customHeight="1" x14ac:dyDescent="0.25">
      <c r="A55" s="115" t="s">
        <v>77</v>
      </c>
      <c r="B55" s="85" t="s">
        <v>216</v>
      </c>
      <c r="C55" s="74"/>
      <c r="D55" s="151"/>
      <c r="E55" s="75">
        <f>SUM(E56:E59)</f>
        <v>4.9691999999999998</v>
      </c>
      <c r="F55" s="75"/>
      <c r="G55" s="75">
        <f t="shared" ref="G55:M55" si="12">SUM(G56:G59)</f>
        <v>8.8138368043019</v>
      </c>
      <c r="H55" s="75"/>
      <c r="I55" s="75">
        <f t="shared" si="12"/>
        <v>11.146000000000001</v>
      </c>
      <c r="J55" s="75"/>
      <c r="K55" s="75">
        <f t="shared" si="12"/>
        <v>11.146000000000001</v>
      </c>
      <c r="L55" s="75"/>
      <c r="M55" s="75">
        <f t="shared" si="12"/>
        <v>9.3460000000000001</v>
      </c>
    </row>
    <row r="56" spans="1:13" ht="94.5" customHeight="1" x14ac:dyDescent="0.25">
      <c r="A56" s="1">
        <v>14.1</v>
      </c>
      <c r="B56" s="5" t="s">
        <v>198</v>
      </c>
      <c r="C56" s="6" t="s">
        <v>7</v>
      </c>
      <c r="D56" s="46">
        <v>4</v>
      </c>
      <c r="E56" s="156">
        <v>2.9691999999999998</v>
      </c>
      <c r="F56" s="46">
        <v>5</v>
      </c>
      <c r="G56" s="156">
        <v>8.8138368043019</v>
      </c>
      <c r="H56" s="46">
        <v>5</v>
      </c>
      <c r="I56" s="156">
        <v>9.3460000000000001</v>
      </c>
      <c r="J56" s="46">
        <v>5</v>
      </c>
      <c r="K56" s="156">
        <v>9.3460000000000001</v>
      </c>
      <c r="L56" s="46">
        <v>5</v>
      </c>
      <c r="M56" s="156">
        <v>9.3460000000000001</v>
      </c>
    </row>
    <row r="57" spans="1:13" ht="97.5" customHeight="1" x14ac:dyDescent="0.25">
      <c r="A57" s="1">
        <v>14.2</v>
      </c>
      <c r="B57" s="5" t="s">
        <v>197</v>
      </c>
      <c r="C57" s="6" t="s">
        <v>7</v>
      </c>
      <c r="D57" s="46"/>
      <c r="E57" s="156">
        <v>0</v>
      </c>
      <c r="F57" s="46"/>
      <c r="G57" s="156">
        <v>0</v>
      </c>
      <c r="H57" s="46">
        <v>10</v>
      </c>
      <c r="I57" s="156">
        <v>1.8</v>
      </c>
      <c r="J57" s="46">
        <v>10</v>
      </c>
      <c r="K57" s="156">
        <v>1.8</v>
      </c>
      <c r="L57" s="46"/>
      <c r="M57" s="156">
        <v>0</v>
      </c>
    </row>
    <row r="58" spans="1:13" ht="86.25" customHeight="1" x14ac:dyDescent="0.25">
      <c r="A58" s="1">
        <v>14.3</v>
      </c>
      <c r="B58" s="5" t="s">
        <v>260</v>
      </c>
      <c r="C58" s="6" t="s">
        <v>7</v>
      </c>
      <c r="D58" s="46">
        <v>7</v>
      </c>
      <c r="E58" s="156">
        <v>1.4000000000000001</v>
      </c>
      <c r="F58" s="46"/>
      <c r="G58" s="156">
        <v>0</v>
      </c>
      <c r="H58" s="46"/>
      <c r="I58" s="156">
        <v>0</v>
      </c>
      <c r="J58" s="46"/>
      <c r="K58" s="156">
        <v>0</v>
      </c>
      <c r="L58" s="46"/>
      <c r="M58" s="156">
        <v>0</v>
      </c>
    </row>
    <row r="59" spans="1:13" ht="72.75" customHeight="1" x14ac:dyDescent="0.25">
      <c r="A59" s="1">
        <v>14.4</v>
      </c>
      <c r="B59" s="5" t="s">
        <v>261</v>
      </c>
      <c r="C59" s="6" t="s">
        <v>7</v>
      </c>
      <c r="D59" s="46">
        <v>1</v>
      </c>
      <c r="E59" s="156">
        <v>0.6</v>
      </c>
      <c r="F59" s="46"/>
      <c r="G59" s="156">
        <v>0</v>
      </c>
      <c r="H59" s="46"/>
      <c r="I59" s="156">
        <v>0</v>
      </c>
      <c r="J59" s="46"/>
      <c r="K59" s="156">
        <v>0</v>
      </c>
      <c r="L59" s="46"/>
      <c r="M59" s="156">
        <v>0</v>
      </c>
    </row>
    <row r="60" spans="1:13" ht="51.75" customHeight="1" x14ac:dyDescent="0.25">
      <c r="A60" s="115" t="s">
        <v>94</v>
      </c>
      <c r="B60" s="85" t="s">
        <v>189</v>
      </c>
      <c r="C60" s="145"/>
      <c r="D60" s="160"/>
      <c r="E60" s="75">
        <f>SUM(E61:E72)</f>
        <v>33.473173465673455</v>
      </c>
      <c r="F60" s="75"/>
      <c r="G60" s="75">
        <f t="shared" ref="G60:M60" si="13">SUM(G61:G72)</f>
        <v>39.00135276483082</v>
      </c>
      <c r="H60" s="75"/>
      <c r="I60" s="75">
        <f t="shared" si="13"/>
        <v>33.121623317796988</v>
      </c>
      <c r="J60" s="75"/>
      <c r="K60" s="75">
        <f t="shared" si="13"/>
        <v>0</v>
      </c>
      <c r="L60" s="75"/>
      <c r="M60" s="75">
        <f t="shared" si="13"/>
        <v>0</v>
      </c>
    </row>
    <row r="61" spans="1:13" ht="57" customHeight="1" x14ac:dyDescent="0.25">
      <c r="A61" s="1">
        <v>15.1</v>
      </c>
      <c r="B61" s="5" t="s">
        <v>199</v>
      </c>
      <c r="C61" s="7"/>
      <c r="D61" s="46"/>
      <c r="E61" s="156">
        <v>3.9180915969377303</v>
      </c>
      <c r="F61" s="47"/>
      <c r="G61" s="161">
        <v>0</v>
      </c>
      <c r="H61" s="47"/>
      <c r="I61" s="161">
        <v>0</v>
      </c>
      <c r="J61" s="47"/>
      <c r="K61" s="161">
        <v>0</v>
      </c>
      <c r="L61" s="47"/>
      <c r="M61" s="161">
        <v>0</v>
      </c>
    </row>
    <row r="62" spans="1:13" ht="75" x14ac:dyDescent="0.25">
      <c r="A62" s="1">
        <v>15.2</v>
      </c>
      <c r="B62" s="5" t="s">
        <v>222</v>
      </c>
      <c r="C62" s="7"/>
      <c r="D62" s="46"/>
      <c r="E62" s="156">
        <v>5.2200070475810296</v>
      </c>
      <c r="F62" s="47"/>
      <c r="G62" s="161">
        <v>0</v>
      </c>
      <c r="H62" s="47"/>
      <c r="I62" s="161">
        <v>0</v>
      </c>
      <c r="J62" s="47"/>
      <c r="K62" s="161">
        <v>0</v>
      </c>
      <c r="L62" s="47"/>
      <c r="M62" s="161">
        <v>0</v>
      </c>
    </row>
    <row r="63" spans="1:13" ht="71.25" customHeight="1" x14ac:dyDescent="0.25">
      <c r="A63" s="1">
        <v>15.3</v>
      </c>
      <c r="B63" s="5" t="s">
        <v>269</v>
      </c>
      <c r="C63" s="7"/>
      <c r="D63" s="46"/>
      <c r="E63" s="156">
        <v>6.7364945825662295</v>
      </c>
      <c r="F63" s="47"/>
      <c r="G63" s="161">
        <v>0</v>
      </c>
      <c r="H63" s="47"/>
      <c r="I63" s="161">
        <v>0</v>
      </c>
      <c r="J63" s="47"/>
      <c r="K63" s="161">
        <v>0</v>
      </c>
      <c r="L63" s="47"/>
      <c r="M63" s="161">
        <v>0</v>
      </c>
    </row>
    <row r="64" spans="1:13" ht="60.75" customHeight="1" x14ac:dyDescent="0.25">
      <c r="A64" s="1">
        <v>15.4</v>
      </c>
      <c r="B64" s="5" t="s">
        <v>98</v>
      </c>
      <c r="C64" s="7"/>
      <c r="D64" s="46"/>
      <c r="E64" s="156">
        <v>1.3933358837777139</v>
      </c>
      <c r="F64" s="47"/>
      <c r="G64" s="161">
        <v>0</v>
      </c>
      <c r="H64" s="47"/>
      <c r="I64" s="161">
        <v>0</v>
      </c>
      <c r="J64" s="47"/>
      <c r="K64" s="161">
        <v>0</v>
      </c>
      <c r="L64" s="47"/>
      <c r="M64" s="161">
        <v>0</v>
      </c>
    </row>
    <row r="65" spans="1:13" ht="63.75" customHeight="1" x14ac:dyDescent="0.25">
      <c r="A65" s="1">
        <v>15.5</v>
      </c>
      <c r="B65" s="5" t="s">
        <v>97</v>
      </c>
      <c r="C65" s="7"/>
      <c r="D65" s="46"/>
      <c r="E65" s="156">
        <v>4.9914354201605731</v>
      </c>
      <c r="F65" s="47"/>
      <c r="G65" s="161">
        <v>0</v>
      </c>
      <c r="H65" s="47"/>
      <c r="I65" s="161">
        <v>0</v>
      </c>
      <c r="J65" s="47"/>
      <c r="K65" s="161">
        <v>0</v>
      </c>
      <c r="L65" s="47"/>
      <c r="M65" s="161">
        <v>0</v>
      </c>
    </row>
    <row r="66" spans="1:13" ht="58.5" customHeight="1" x14ac:dyDescent="0.25">
      <c r="A66" s="1">
        <v>15.6</v>
      </c>
      <c r="B66" s="5" t="s">
        <v>96</v>
      </c>
      <c r="C66" s="7"/>
      <c r="D66" s="46"/>
      <c r="E66" s="156">
        <v>2.2056702713626501</v>
      </c>
      <c r="F66" s="47"/>
      <c r="G66" s="161">
        <v>0</v>
      </c>
      <c r="H66" s="47"/>
      <c r="I66" s="161">
        <v>0</v>
      </c>
      <c r="J66" s="47"/>
      <c r="K66" s="161">
        <v>0</v>
      </c>
      <c r="L66" s="47"/>
      <c r="M66" s="161">
        <v>0</v>
      </c>
    </row>
    <row r="67" spans="1:13" ht="60" x14ac:dyDescent="0.25">
      <c r="A67" s="1">
        <v>15.7</v>
      </c>
      <c r="B67" s="5" t="s">
        <v>245</v>
      </c>
      <c r="C67" s="7"/>
      <c r="D67" s="46"/>
      <c r="E67" s="156">
        <v>0.86840778224041459</v>
      </c>
      <c r="F67" s="47"/>
      <c r="G67" s="161">
        <v>0</v>
      </c>
      <c r="H67" s="47"/>
      <c r="I67" s="161">
        <v>0</v>
      </c>
      <c r="J67" s="47"/>
      <c r="K67" s="161">
        <v>0</v>
      </c>
      <c r="L67" s="47"/>
      <c r="M67" s="161">
        <v>0</v>
      </c>
    </row>
    <row r="68" spans="1:13" ht="48.75" customHeight="1" x14ac:dyDescent="0.25">
      <c r="A68" s="1">
        <v>15.8</v>
      </c>
      <c r="B68" s="5" t="s">
        <v>252</v>
      </c>
      <c r="C68" s="7"/>
      <c r="D68" s="46"/>
      <c r="E68" s="156">
        <v>0.35666709916354083</v>
      </c>
      <c r="F68" s="47"/>
      <c r="G68" s="161">
        <v>0</v>
      </c>
      <c r="H68" s="47"/>
      <c r="I68" s="161">
        <v>0</v>
      </c>
      <c r="J68" s="47"/>
      <c r="K68" s="161">
        <v>0</v>
      </c>
      <c r="L68" s="47"/>
      <c r="M68" s="161">
        <v>0</v>
      </c>
    </row>
    <row r="69" spans="1:13" ht="60.75" customHeight="1" x14ac:dyDescent="0.25">
      <c r="A69" s="1">
        <v>15.9</v>
      </c>
      <c r="B69" s="5" t="s">
        <v>158</v>
      </c>
      <c r="C69" s="7"/>
      <c r="D69" s="46"/>
      <c r="E69" s="156">
        <v>4.3577118882391632</v>
      </c>
      <c r="F69" s="47"/>
      <c r="G69" s="161">
        <v>0</v>
      </c>
      <c r="H69" s="47"/>
      <c r="I69" s="161">
        <v>0</v>
      </c>
      <c r="J69" s="47"/>
      <c r="K69" s="161">
        <v>0</v>
      </c>
      <c r="L69" s="47"/>
      <c r="M69" s="161">
        <v>0</v>
      </c>
    </row>
    <row r="70" spans="1:13" ht="77.25" customHeight="1" x14ac:dyDescent="0.25">
      <c r="A70" s="2">
        <v>15.1</v>
      </c>
      <c r="B70" s="5" t="s">
        <v>268</v>
      </c>
      <c r="C70" s="7"/>
      <c r="D70" s="46"/>
      <c r="E70" s="156">
        <v>1.3442696817797537</v>
      </c>
      <c r="F70" s="47"/>
      <c r="G70" s="161">
        <v>0</v>
      </c>
      <c r="H70" s="47"/>
      <c r="I70" s="161">
        <v>0</v>
      </c>
      <c r="J70" s="47"/>
      <c r="K70" s="161">
        <v>0</v>
      </c>
      <c r="L70" s="47"/>
      <c r="M70" s="161">
        <v>0</v>
      </c>
    </row>
    <row r="71" spans="1:13" ht="61.5" customHeight="1" x14ac:dyDescent="0.25">
      <c r="A71" s="2">
        <v>15.11</v>
      </c>
      <c r="B71" s="5" t="s">
        <v>221</v>
      </c>
      <c r="C71" s="7"/>
      <c r="D71" s="46"/>
      <c r="E71" s="156">
        <v>0</v>
      </c>
      <c r="F71" s="47"/>
      <c r="G71" s="156">
        <v>36.4</v>
      </c>
      <c r="H71" s="47"/>
      <c r="I71" s="161">
        <v>30</v>
      </c>
      <c r="J71" s="47"/>
      <c r="K71" s="161">
        <v>0</v>
      </c>
      <c r="L71" s="47"/>
      <c r="M71" s="161">
        <v>0</v>
      </c>
    </row>
    <row r="72" spans="1:13" ht="38.25" customHeight="1" x14ac:dyDescent="0.25">
      <c r="A72" s="2">
        <v>15.12</v>
      </c>
      <c r="B72" s="5" t="s">
        <v>99</v>
      </c>
      <c r="C72" s="7" t="s">
        <v>7</v>
      </c>
      <c r="D72" s="46">
        <v>8</v>
      </c>
      <c r="E72" s="156">
        <v>2.0810822118646581</v>
      </c>
      <c r="F72" s="47">
        <v>10</v>
      </c>
      <c r="G72" s="161">
        <v>2.6013527648308226</v>
      </c>
      <c r="H72" s="47">
        <v>12</v>
      </c>
      <c r="I72" s="161">
        <v>3.121623317796987</v>
      </c>
      <c r="J72" s="47"/>
      <c r="K72" s="161">
        <v>0</v>
      </c>
      <c r="L72" s="47"/>
      <c r="M72" s="161">
        <v>0</v>
      </c>
    </row>
    <row r="73" spans="1:13" ht="38.25" customHeight="1" x14ac:dyDescent="0.25">
      <c r="A73" s="115" t="s">
        <v>220</v>
      </c>
      <c r="B73" s="85" t="s">
        <v>155</v>
      </c>
      <c r="C73" s="74"/>
      <c r="D73" s="151"/>
      <c r="E73" s="88">
        <f>SUM(E74:E93)</f>
        <v>395.15040004719646</v>
      </c>
      <c r="F73" s="88"/>
      <c r="G73" s="88">
        <f t="shared" ref="G73:M73" si="14">SUM(G74:G85)</f>
        <v>39.700000000000003</v>
      </c>
      <c r="H73" s="88"/>
      <c r="I73" s="88">
        <f t="shared" si="14"/>
        <v>139.15</v>
      </c>
      <c r="J73" s="88"/>
      <c r="K73" s="88">
        <f t="shared" si="14"/>
        <v>304.64999999999998</v>
      </c>
      <c r="L73" s="88"/>
      <c r="M73" s="88">
        <f t="shared" si="14"/>
        <v>0</v>
      </c>
    </row>
    <row r="74" spans="1:13" ht="46.5" customHeight="1" x14ac:dyDescent="0.25">
      <c r="A74" s="1">
        <v>16.100000000000001</v>
      </c>
      <c r="B74" s="5" t="s">
        <v>281</v>
      </c>
      <c r="C74" s="7" t="s">
        <v>173</v>
      </c>
      <c r="D74" s="46">
        <v>700</v>
      </c>
      <c r="E74" s="156">
        <v>55.4</v>
      </c>
      <c r="F74" s="88"/>
      <c r="G74" s="156">
        <v>0</v>
      </c>
      <c r="H74" s="88"/>
      <c r="I74" s="156">
        <v>0</v>
      </c>
      <c r="J74" s="88"/>
      <c r="K74" s="156">
        <v>0</v>
      </c>
      <c r="L74" s="88"/>
      <c r="M74" s="156">
        <v>0</v>
      </c>
    </row>
    <row r="75" spans="1:13" ht="42.75" customHeight="1" x14ac:dyDescent="0.25">
      <c r="A75" s="1">
        <v>16.2</v>
      </c>
      <c r="B75" s="5" t="s">
        <v>246</v>
      </c>
      <c r="C75" s="7" t="s">
        <v>7</v>
      </c>
      <c r="D75" s="46">
        <v>8</v>
      </c>
      <c r="E75" s="156">
        <v>15.762077797229454</v>
      </c>
      <c r="F75" s="88"/>
      <c r="G75" s="156">
        <v>0</v>
      </c>
      <c r="H75" s="88"/>
      <c r="I75" s="156">
        <v>0</v>
      </c>
      <c r="J75" s="88"/>
      <c r="K75" s="156">
        <v>0</v>
      </c>
      <c r="L75" s="88"/>
      <c r="M75" s="156">
        <v>0</v>
      </c>
    </row>
    <row r="76" spans="1:13" ht="45.75" customHeight="1" x14ac:dyDescent="0.25">
      <c r="A76" s="1">
        <v>16.3</v>
      </c>
      <c r="B76" s="5" t="s">
        <v>247</v>
      </c>
      <c r="C76" s="7" t="s">
        <v>7</v>
      </c>
      <c r="D76" s="46">
        <v>5</v>
      </c>
      <c r="E76" s="156">
        <v>13.548322249967059</v>
      </c>
      <c r="F76" s="88"/>
      <c r="G76" s="156">
        <v>0</v>
      </c>
      <c r="H76" s="88"/>
      <c r="I76" s="156">
        <v>0</v>
      </c>
      <c r="J76" s="88"/>
      <c r="K76" s="156">
        <v>0</v>
      </c>
      <c r="L76" s="88"/>
      <c r="M76" s="156">
        <v>0</v>
      </c>
    </row>
    <row r="77" spans="1:13" ht="48" customHeight="1" x14ac:dyDescent="0.25">
      <c r="A77" s="1">
        <v>16.399999999999999</v>
      </c>
      <c r="B77" s="5" t="s">
        <v>156</v>
      </c>
      <c r="C77" s="7" t="s">
        <v>173</v>
      </c>
      <c r="D77" s="46"/>
      <c r="E77" s="156">
        <v>0</v>
      </c>
      <c r="F77" s="46">
        <v>764.75</v>
      </c>
      <c r="G77" s="156">
        <v>39.700000000000003</v>
      </c>
      <c r="H77" s="46"/>
      <c r="I77" s="156">
        <v>0</v>
      </c>
      <c r="J77" s="46"/>
      <c r="K77" s="156">
        <v>0</v>
      </c>
      <c r="L77" s="46"/>
      <c r="M77" s="156">
        <v>0</v>
      </c>
    </row>
    <row r="78" spans="1:13" ht="50.25" customHeight="1" x14ac:dyDescent="0.25">
      <c r="A78" s="1">
        <v>16.5</v>
      </c>
      <c r="B78" s="5" t="s">
        <v>200</v>
      </c>
      <c r="C78" s="7" t="s">
        <v>7</v>
      </c>
      <c r="D78" s="46"/>
      <c r="E78" s="156">
        <v>0</v>
      </c>
      <c r="F78" s="46"/>
      <c r="G78" s="156">
        <v>0</v>
      </c>
      <c r="H78" s="46">
        <v>63</v>
      </c>
      <c r="I78" s="156">
        <v>139.15</v>
      </c>
      <c r="J78" s="46"/>
      <c r="K78" s="156">
        <v>0</v>
      </c>
      <c r="L78" s="46"/>
      <c r="M78" s="156">
        <v>0</v>
      </c>
    </row>
    <row r="79" spans="1:13" ht="63.75" customHeight="1" x14ac:dyDescent="0.25">
      <c r="A79" s="1">
        <v>16.600000000000001</v>
      </c>
      <c r="B79" s="5" t="s">
        <v>159</v>
      </c>
      <c r="C79" s="7" t="s">
        <v>173</v>
      </c>
      <c r="D79" s="46"/>
      <c r="E79" s="156">
        <v>0</v>
      </c>
      <c r="F79" s="46"/>
      <c r="G79" s="156">
        <v>0</v>
      </c>
      <c r="H79" s="46"/>
      <c r="I79" s="156">
        <v>0</v>
      </c>
      <c r="J79" s="46">
        <v>2809.3</v>
      </c>
      <c r="K79" s="156">
        <v>101.17999999999999</v>
      </c>
      <c r="L79" s="46"/>
      <c r="M79" s="156">
        <v>0</v>
      </c>
    </row>
    <row r="80" spans="1:13" ht="48" customHeight="1" x14ac:dyDescent="0.25">
      <c r="A80" s="1">
        <v>16.7</v>
      </c>
      <c r="B80" s="5" t="s">
        <v>157</v>
      </c>
      <c r="C80" s="7" t="s">
        <v>173</v>
      </c>
      <c r="D80" s="46"/>
      <c r="E80" s="156">
        <v>0</v>
      </c>
      <c r="F80" s="46"/>
      <c r="G80" s="156">
        <v>0</v>
      </c>
      <c r="H80" s="46"/>
      <c r="I80" s="156">
        <v>0</v>
      </c>
      <c r="J80" s="46">
        <v>870</v>
      </c>
      <c r="K80" s="156">
        <v>32.75</v>
      </c>
      <c r="L80" s="46"/>
      <c r="M80" s="156">
        <v>0</v>
      </c>
    </row>
    <row r="81" spans="1:13" ht="48" customHeight="1" x14ac:dyDescent="0.25">
      <c r="A81" s="1">
        <v>16.8</v>
      </c>
      <c r="B81" s="5" t="s">
        <v>160</v>
      </c>
      <c r="C81" s="7" t="s">
        <v>173</v>
      </c>
      <c r="D81" s="46"/>
      <c r="E81" s="156">
        <v>0</v>
      </c>
      <c r="F81" s="46"/>
      <c r="G81" s="156">
        <v>0</v>
      </c>
      <c r="H81" s="46"/>
      <c r="I81" s="156">
        <v>0</v>
      </c>
      <c r="J81" s="46">
        <v>342</v>
      </c>
      <c r="K81" s="156">
        <v>20.440000000000001</v>
      </c>
      <c r="L81" s="46"/>
      <c r="M81" s="156">
        <v>0</v>
      </c>
    </row>
    <row r="82" spans="1:13" ht="48" customHeight="1" x14ac:dyDescent="0.25">
      <c r="A82" s="1">
        <v>16.899999999999999</v>
      </c>
      <c r="B82" s="5" t="s">
        <v>161</v>
      </c>
      <c r="C82" s="7" t="s">
        <v>173</v>
      </c>
      <c r="D82" s="46"/>
      <c r="E82" s="156">
        <v>0</v>
      </c>
      <c r="F82" s="46"/>
      <c r="G82" s="156">
        <v>0</v>
      </c>
      <c r="H82" s="46"/>
      <c r="I82" s="156">
        <v>0</v>
      </c>
      <c r="J82" s="46">
        <v>403</v>
      </c>
      <c r="K82" s="156">
        <v>36.729999999999997</v>
      </c>
      <c r="L82" s="46"/>
      <c r="M82" s="156">
        <v>0</v>
      </c>
    </row>
    <row r="83" spans="1:13" ht="47.25" customHeight="1" x14ac:dyDescent="0.25">
      <c r="A83" s="2">
        <v>16.100000000000001</v>
      </c>
      <c r="B83" s="5" t="s">
        <v>162</v>
      </c>
      <c r="C83" s="7" t="s">
        <v>173</v>
      </c>
      <c r="D83" s="46"/>
      <c r="E83" s="156">
        <v>0</v>
      </c>
      <c r="F83" s="46"/>
      <c r="G83" s="156">
        <v>0</v>
      </c>
      <c r="H83" s="46"/>
      <c r="I83" s="156">
        <v>0</v>
      </c>
      <c r="J83" s="46">
        <v>450.5</v>
      </c>
      <c r="K83" s="156">
        <v>47.41</v>
      </c>
      <c r="L83" s="46"/>
      <c r="M83" s="156">
        <v>0</v>
      </c>
    </row>
    <row r="84" spans="1:13" ht="47.25" customHeight="1" x14ac:dyDescent="0.25">
      <c r="A84" s="2">
        <v>16.11</v>
      </c>
      <c r="B84" s="5" t="s">
        <v>163</v>
      </c>
      <c r="C84" s="7" t="s">
        <v>173</v>
      </c>
      <c r="D84" s="46"/>
      <c r="E84" s="156">
        <v>0</v>
      </c>
      <c r="F84" s="46"/>
      <c r="G84" s="156">
        <v>0</v>
      </c>
      <c r="H84" s="46"/>
      <c r="I84" s="156">
        <v>0</v>
      </c>
      <c r="J84" s="46">
        <v>658</v>
      </c>
      <c r="K84" s="156">
        <v>32.700000000000003</v>
      </c>
      <c r="L84" s="46"/>
      <c r="M84" s="156">
        <v>0</v>
      </c>
    </row>
    <row r="85" spans="1:13" ht="44.25" customHeight="1" x14ac:dyDescent="0.25">
      <c r="A85" s="2">
        <v>16.12</v>
      </c>
      <c r="B85" s="5" t="s">
        <v>164</v>
      </c>
      <c r="C85" s="7" t="s">
        <v>173</v>
      </c>
      <c r="D85" s="46"/>
      <c r="E85" s="156">
        <v>0</v>
      </c>
      <c r="F85" s="46"/>
      <c r="G85" s="156">
        <v>0</v>
      </c>
      <c r="H85" s="46"/>
      <c r="I85" s="156">
        <v>0</v>
      </c>
      <c r="J85" s="46">
        <v>611</v>
      </c>
      <c r="K85" s="156">
        <v>33.44</v>
      </c>
      <c r="L85" s="46"/>
      <c r="M85" s="156">
        <v>0</v>
      </c>
    </row>
    <row r="86" spans="1:13" ht="44.25" customHeight="1" x14ac:dyDescent="0.25">
      <c r="A86" s="2">
        <v>16.13</v>
      </c>
      <c r="B86" s="162" t="s">
        <v>286</v>
      </c>
      <c r="C86" s="163" t="s">
        <v>7</v>
      </c>
      <c r="D86" s="46">
        <v>5</v>
      </c>
      <c r="E86" s="156">
        <v>10.39</v>
      </c>
      <c r="F86" s="46"/>
      <c r="G86" s="156">
        <v>0</v>
      </c>
      <c r="H86" s="46"/>
      <c r="I86" s="156">
        <v>0</v>
      </c>
      <c r="J86" s="46"/>
      <c r="K86" s="156">
        <v>0</v>
      </c>
      <c r="L86" s="46"/>
      <c r="M86" s="156">
        <v>0</v>
      </c>
    </row>
    <row r="87" spans="1:13" ht="44.25" customHeight="1" x14ac:dyDescent="0.25">
      <c r="A87" s="2">
        <v>16.14</v>
      </c>
      <c r="B87" s="162" t="s">
        <v>287</v>
      </c>
      <c r="C87" s="163" t="s">
        <v>7</v>
      </c>
      <c r="D87" s="46">
        <v>2</v>
      </c>
      <c r="E87" s="156">
        <v>5.13</v>
      </c>
      <c r="F87" s="46"/>
      <c r="G87" s="156">
        <v>0</v>
      </c>
      <c r="H87" s="46"/>
      <c r="I87" s="156">
        <v>0</v>
      </c>
      <c r="J87" s="46"/>
      <c r="K87" s="156">
        <v>0</v>
      </c>
      <c r="L87" s="46"/>
      <c r="M87" s="156">
        <v>0</v>
      </c>
    </row>
    <row r="88" spans="1:13" ht="44.25" customHeight="1" x14ac:dyDescent="0.25">
      <c r="A88" s="2">
        <v>16.149999999999999</v>
      </c>
      <c r="B88" s="162" t="s">
        <v>288</v>
      </c>
      <c r="C88" s="163" t="s">
        <v>289</v>
      </c>
      <c r="D88" s="46">
        <v>602</v>
      </c>
      <c r="E88" s="156">
        <v>59.65</v>
      </c>
      <c r="F88" s="46"/>
      <c r="G88" s="156">
        <v>0</v>
      </c>
      <c r="H88" s="46"/>
      <c r="I88" s="156">
        <v>0</v>
      </c>
      <c r="J88" s="46"/>
      <c r="K88" s="156">
        <v>0</v>
      </c>
      <c r="L88" s="46"/>
      <c r="M88" s="156">
        <v>0</v>
      </c>
    </row>
    <row r="89" spans="1:13" ht="44.25" customHeight="1" x14ac:dyDescent="0.25">
      <c r="A89" s="2">
        <v>16.16</v>
      </c>
      <c r="B89" s="162" t="s">
        <v>290</v>
      </c>
      <c r="C89" s="163" t="s">
        <v>289</v>
      </c>
      <c r="D89" s="46">
        <v>794</v>
      </c>
      <c r="E89" s="156">
        <v>130.82</v>
      </c>
      <c r="F89" s="46"/>
      <c r="G89" s="156">
        <v>0</v>
      </c>
      <c r="H89" s="46"/>
      <c r="I89" s="156">
        <v>0</v>
      </c>
      <c r="J89" s="46"/>
      <c r="K89" s="156">
        <v>0</v>
      </c>
      <c r="L89" s="46"/>
      <c r="M89" s="156">
        <v>0</v>
      </c>
    </row>
    <row r="90" spans="1:13" ht="44.25" customHeight="1" x14ac:dyDescent="0.25">
      <c r="A90" s="2">
        <v>16.170000000000002</v>
      </c>
      <c r="B90" s="162" t="s">
        <v>291</v>
      </c>
      <c r="C90" s="163" t="s">
        <v>289</v>
      </c>
      <c r="D90" s="46">
        <v>784</v>
      </c>
      <c r="E90" s="156">
        <v>24.33</v>
      </c>
      <c r="F90" s="46"/>
      <c r="G90" s="156">
        <v>0</v>
      </c>
      <c r="H90" s="46"/>
      <c r="I90" s="156">
        <v>0</v>
      </c>
      <c r="J90" s="46"/>
      <c r="K90" s="156">
        <v>0</v>
      </c>
      <c r="L90" s="46"/>
      <c r="M90" s="156">
        <v>0</v>
      </c>
    </row>
    <row r="91" spans="1:13" ht="44.25" customHeight="1" x14ac:dyDescent="0.25">
      <c r="A91" s="2">
        <v>16.18</v>
      </c>
      <c r="B91" s="162" t="s">
        <v>292</v>
      </c>
      <c r="C91" s="163" t="s">
        <v>289</v>
      </c>
      <c r="D91" s="46">
        <v>185</v>
      </c>
      <c r="E91" s="156">
        <v>4.8</v>
      </c>
      <c r="F91" s="46"/>
      <c r="G91" s="156">
        <v>0</v>
      </c>
      <c r="H91" s="46"/>
      <c r="I91" s="156">
        <v>0</v>
      </c>
      <c r="J91" s="46"/>
      <c r="K91" s="156">
        <v>0</v>
      </c>
      <c r="L91" s="46"/>
      <c r="M91" s="156">
        <v>0</v>
      </c>
    </row>
    <row r="92" spans="1:13" ht="44.25" customHeight="1" x14ac:dyDescent="0.25">
      <c r="A92" s="2">
        <v>16.190000000000001</v>
      </c>
      <c r="B92" s="164" t="s">
        <v>293</v>
      </c>
      <c r="C92" s="163" t="s">
        <v>289</v>
      </c>
      <c r="D92" s="46">
        <v>4200</v>
      </c>
      <c r="E92" s="156">
        <v>70.38</v>
      </c>
      <c r="F92" s="46"/>
      <c r="G92" s="156">
        <v>0</v>
      </c>
      <c r="H92" s="46"/>
      <c r="I92" s="156">
        <v>0</v>
      </c>
      <c r="J92" s="46"/>
      <c r="K92" s="156">
        <v>0</v>
      </c>
      <c r="L92" s="46"/>
      <c r="M92" s="156">
        <v>0</v>
      </c>
    </row>
    <row r="93" spans="1:13" ht="44.25" customHeight="1" x14ac:dyDescent="0.25">
      <c r="A93" s="2">
        <v>16.2</v>
      </c>
      <c r="B93" s="162" t="s">
        <v>294</v>
      </c>
      <c r="C93" s="163" t="s">
        <v>7</v>
      </c>
      <c r="D93" s="46">
        <v>1</v>
      </c>
      <c r="E93" s="156">
        <v>4.9400000000000004</v>
      </c>
      <c r="F93" s="46"/>
      <c r="G93" s="156">
        <v>0</v>
      </c>
      <c r="H93" s="46"/>
      <c r="I93" s="156">
        <v>0</v>
      </c>
      <c r="J93" s="46"/>
      <c r="K93" s="156">
        <v>0</v>
      </c>
      <c r="L93" s="46"/>
      <c r="M93" s="156">
        <v>0</v>
      </c>
    </row>
    <row r="94" spans="1:13" ht="63.75" customHeight="1" x14ac:dyDescent="0.25">
      <c r="A94" s="115" t="s">
        <v>244</v>
      </c>
      <c r="B94" s="85" t="s">
        <v>201</v>
      </c>
      <c r="C94" s="74"/>
      <c r="D94" s="151"/>
      <c r="E94" s="88">
        <v>11.43</v>
      </c>
      <c r="F94" s="88"/>
      <c r="G94" s="88">
        <v>6.27</v>
      </c>
      <c r="H94" s="88"/>
      <c r="I94" s="88">
        <v>0</v>
      </c>
      <c r="J94" s="88"/>
      <c r="K94" s="88">
        <f>SUM(K95:K102)</f>
        <v>19.13</v>
      </c>
      <c r="L94" s="88"/>
      <c r="M94" s="88">
        <v>0</v>
      </c>
    </row>
    <row r="95" spans="1:13" ht="73.5" customHeight="1" x14ac:dyDescent="0.25">
      <c r="A95" s="1">
        <v>17.100000000000001</v>
      </c>
      <c r="B95" s="5" t="s">
        <v>282</v>
      </c>
      <c r="C95" s="7"/>
      <c r="D95" s="46"/>
      <c r="E95" s="156">
        <v>11.43</v>
      </c>
      <c r="F95" s="46"/>
      <c r="G95" s="156">
        <v>0</v>
      </c>
      <c r="H95" s="46"/>
      <c r="I95" s="156">
        <v>0</v>
      </c>
      <c r="J95" s="46"/>
      <c r="K95" s="156">
        <v>0</v>
      </c>
      <c r="L95" s="46"/>
      <c r="M95" s="156">
        <v>0</v>
      </c>
    </row>
    <row r="96" spans="1:13" ht="63" customHeight="1" x14ac:dyDescent="0.25">
      <c r="A96" s="1">
        <v>17.2</v>
      </c>
      <c r="B96" s="5" t="s">
        <v>165</v>
      </c>
      <c r="C96" s="7"/>
      <c r="D96" s="46"/>
      <c r="E96" s="156">
        <v>0</v>
      </c>
      <c r="F96" s="46"/>
      <c r="G96" s="156">
        <v>6.27</v>
      </c>
      <c r="H96" s="46"/>
      <c r="I96" s="156">
        <v>0</v>
      </c>
      <c r="J96" s="46"/>
      <c r="K96" s="156">
        <v>0</v>
      </c>
      <c r="L96" s="46"/>
      <c r="M96" s="156">
        <v>0</v>
      </c>
    </row>
    <row r="97" spans="1:13" ht="50.25" customHeight="1" x14ac:dyDescent="0.25">
      <c r="A97" s="1">
        <v>17.3</v>
      </c>
      <c r="B97" s="5" t="s">
        <v>166</v>
      </c>
      <c r="C97" s="7"/>
      <c r="D97" s="46"/>
      <c r="E97" s="156">
        <v>0</v>
      </c>
      <c r="F97" s="46"/>
      <c r="G97" s="156">
        <v>0</v>
      </c>
      <c r="H97" s="46"/>
      <c r="I97" s="156">
        <v>0</v>
      </c>
      <c r="J97" s="46"/>
      <c r="K97" s="156">
        <v>5.0999999999999996</v>
      </c>
      <c r="L97" s="46"/>
      <c r="M97" s="156">
        <v>0</v>
      </c>
    </row>
    <row r="98" spans="1:13" ht="47.25" customHeight="1" x14ac:dyDescent="0.25">
      <c r="A98" s="1">
        <v>17.399999999999999</v>
      </c>
      <c r="B98" s="5" t="s">
        <v>248</v>
      </c>
      <c r="C98" s="7"/>
      <c r="D98" s="46"/>
      <c r="E98" s="156">
        <v>0</v>
      </c>
      <c r="F98" s="46"/>
      <c r="G98" s="156">
        <v>0</v>
      </c>
      <c r="H98" s="46"/>
      <c r="I98" s="156">
        <v>0</v>
      </c>
      <c r="J98" s="46"/>
      <c r="K98" s="156">
        <v>3.8</v>
      </c>
      <c r="L98" s="46"/>
      <c r="M98" s="156">
        <v>0</v>
      </c>
    </row>
    <row r="99" spans="1:13" ht="48" customHeight="1" x14ac:dyDescent="0.25">
      <c r="A99" s="1">
        <v>17.5</v>
      </c>
      <c r="B99" s="5" t="s">
        <v>167</v>
      </c>
      <c r="C99" s="7"/>
      <c r="D99" s="46"/>
      <c r="E99" s="156">
        <v>0</v>
      </c>
      <c r="F99" s="46"/>
      <c r="G99" s="156">
        <v>0</v>
      </c>
      <c r="H99" s="46"/>
      <c r="I99" s="156">
        <v>0</v>
      </c>
      <c r="J99" s="46"/>
      <c r="K99" s="156">
        <v>2.5</v>
      </c>
      <c r="L99" s="46"/>
      <c r="M99" s="156">
        <v>0</v>
      </c>
    </row>
    <row r="100" spans="1:13" ht="59.25" customHeight="1" x14ac:dyDescent="0.25">
      <c r="A100" s="1">
        <v>17.600000000000001</v>
      </c>
      <c r="B100" s="5" t="s">
        <v>168</v>
      </c>
      <c r="C100" s="7"/>
      <c r="D100" s="46"/>
      <c r="E100" s="156">
        <v>0</v>
      </c>
      <c r="F100" s="46"/>
      <c r="G100" s="156">
        <v>0</v>
      </c>
      <c r="H100" s="46"/>
      <c r="I100" s="156">
        <v>0</v>
      </c>
      <c r="J100" s="46"/>
      <c r="K100" s="156">
        <v>2.3499999999999996</v>
      </c>
      <c r="L100" s="46"/>
      <c r="M100" s="156">
        <v>0</v>
      </c>
    </row>
    <row r="101" spans="1:13" ht="57.75" customHeight="1" x14ac:dyDescent="0.25">
      <c r="A101" s="1">
        <v>17.7</v>
      </c>
      <c r="B101" s="5" t="s">
        <v>169</v>
      </c>
      <c r="C101" s="7"/>
      <c r="D101" s="46"/>
      <c r="E101" s="156">
        <v>0</v>
      </c>
      <c r="F101" s="46"/>
      <c r="G101" s="156">
        <v>0</v>
      </c>
      <c r="H101" s="46"/>
      <c r="I101" s="156">
        <v>0</v>
      </c>
      <c r="J101" s="46"/>
      <c r="K101" s="156">
        <v>2.95</v>
      </c>
      <c r="L101" s="46"/>
      <c r="M101" s="156">
        <v>0</v>
      </c>
    </row>
    <row r="102" spans="1:13" ht="51.75" customHeight="1" x14ac:dyDescent="0.25">
      <c r="A102" s="1">
        <v>17.8</v>
      </c>
      <c r="B102" s="5" t="s">
        <v>249</v>
      </c>
      <c r="C102" s="7"/>
      <c r="D102" s="46"/>
      <c r="E102" s="156">
        <v>0</v>
      </c>
      <c r="F102" s="46"/>
      <c r="G102" s="156">
        <v>0</v>
      </c>
      <c r="H102" s="46"/>
      <c r="I102" s="156">
        <v>0</v>
      </c>
      <c r="J102" s="46"/>
      <c r="K102" s="156">
        <v>2.4300000000000002</v>
      </c>
      <c r="L102" s="46"/>
      <c r="M102" s="156">
        <v>0</v>
      </c>
    </row>
    <row r="103" spans="1:13" s="27" customFormat="1" ht="24.75" customHeight="1" x14ac:dyDescent="0.25">
      <c r="A103" s="55"/>
      <c r="B103" s="56" t="s">
        <v>11</v>
      </c>
      <c r="C103" s="57"/>
      <c r="D103" s="59"/>
      <c r="E103" s="59">
        <f>E94+E73+E60+E55+E52+E48+E41+E23+E19+E17+E16+E15+E14+E11+E10+E9+E8</f>
        <v>6150.2935484419086</v>
      </c>
      <c r="F103" s="59"/>
      <c r="G103" s="59">
        <f t="shared" ref="G103:M103" si="15">G94+G73+G60+G55+G52+G48+G41+G23+G19+G17+G16+G15+G14+G11+G10+G9+G8</f>
        <v>6092.4653321954484</v>
      </c>
      <c r="H103" s="59"/>
      <c r="I103" s="59">
        <f t="shared" si="15"/>
        <v>5716.4948732390185</v>
      </c>
      <c r="J103" s="59"/>
      <c r="K103" s="59">
        <f t="shared" si="15"/>
        <v>6047.1365266847934</v>
      </c>
      <c r="L103" s="59"/>
      <c r="M103" s="59">
        <f t="shared" si="15"/>
        <v>5668.7993064086941</v>
      </c>
    </row>
    <row r="104" spans="1:13" s="103" customFormat="1" ht="22.5" customHeight="1" x14ac:dyDescent="0.25">
      <c r="A104" s="121"/>
      <c r="B104" s="122"/>
      <c r="C104" s="122"/>
    </row>
    <row r="105" spans="1:13" ht="73.5" customHeight="1" x14ac:dyDescent="0.25">
      <c r="A105" s="177" t="s">
        <v>266</v>
      </c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</row>
    <row r="106" spans="1:13" x14ac:dyDescent="0.25">
      <c r="A106" s="103"/>
      <c r="B106" s="103"/>
      <c r="C106" s="103"/>
      <c r="D106" s="103"/>
      <c r="E106" s="103"/>
    </row>
    <row r="107" spans="1:13" x14ac:dyDescent="0.25">
      <c r="A107" s="103"/>
      <c r="B107" s="103"/>
      <c r="C107" s="103"/>
      <c r="D107" s="103"/>
      <c r="E107" s="103"/>
    </row>
    <row r="108" spans="1:13" x14ac:dyDescent="0.25">
      <c r="A108" s="103"/>
      <c r="B108" s="103"/>
      <c r="C108" s="103"/>
      <c r="D108" s="103"/>
      <c r="E108" s="103"/>
      <c r="I108" s="134"/>
      <c r="K108" s="134"/>
      <c r="M108" s="134"/>
    </row>
    <row r="109" spans="1:13" x14ac:dyDescent="0.25">
      <c r="A109" s="103"/>
      <c r="B109" s="103"/>
      <c r="C109" s="103"/>
      <c r="D109" s="103"/>
      <c r="E109" s="146"/>
      <c r="G109" s="146"/>
      <c r="I109" s="146"/>
      <c r="K109" s="146"/>
      <c r="M109" s="146"/>
    </row>
    <row r="110" spans="1:13" x14ac:dyDescent="0.25">
      <c r="A110" s="103"/>
      <c r="B110" s="103"/>
      <c r="C110" s="103"/>
      <c r="D110" s="103"/>
      <c r="E110" s="103"/>
    </row>
    <row r="111" spans="1:13" x14ac:dyDescent="0.25">
      <c r="A111" s="103"/>
      <c r="B111" s="103"/>
      <c r="C111" s="103"/>
      <c r="D111" s="103"/>
      <c r="E111" s="103"/>
    </row>
    <row r="112" spans="1:13" x14ac:dyDescent="0.25">
      <c r="A112" s="103"/>
      <c r="B112" s="103"/>
      <c r="C112" s="103"/>
      <c r="D112" s="103"/>
      <c r="E112" s="103"/>
    </row>
    <row r="113" spans="1:5" x14ac:dyDescent="0.25">
      <c r="A113" s="103"/>
      <c r="B113" s="103"/>
      <c r="C113" s="103"/>
      <c r="D113" s="103"/>
      <c r="E113" s="103"/>
    </row>
  </sheetData>
  <mergeCells count="12">
    <mergeCell ref="A105:M105"/>
    <mergeCell ref="A4:A6"/>
    <mergeCell ref="B4:B6"/>
    <mergeCell ref="C4:C6"/>
    <mergeCell ref="A2:M2"/>
    <mergeCell ref="I3:M3"/>
    <mergeCell ref="D5:E5"/>
    <mergeCell ref="F5:G5"/>
    <mergeCell ref="H5:I5"/>
    <mergeCell ref="J5:K5"/>
    <mergeCell ref="L5:M5"/>
    <mergeCell ref="D4:M4"/>
  </mergeCells>
  <printOptions horizontalCentered="1"/>
  <pageMargins left="0" right="0" top="0.35" bottom="0.35" header="0.3" footer="0.3"/>
  <pageSetup paperSize="9" scale="79" fitToHeight="2" orientation="landscape" errors="blank" r:id="rId1"/>
  <headerFooter>
    <oddFooter>&amp;C&amp;P</oddFooter>
  </headerFooter>
  <rowBreaks count="4" manualBreakCount="4">
    <brk id="35" max="16383" man="1"/>
    <brk id="67" max="16383" man="1"/>
    <brk id="76" max="16383" man="1"/>
    <brk id="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'1'!Print_Titles</vt:lpstr>
      <vt:lpstr>'2'!Print_Titles</vt:lpstr>
      <vt:lpstr>'3'!Print_Titles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Kolyan</dc:creator>
  <cp:lastModifiedBy>Elena Baboyan</cp:lastModifiedBy>
  <cp:lastPrinted>2021-12-07T09:51:02Z</cp:lastPrinted>
  <dcterms:created xsi:type="dcterms:W3CDTF">2015-03-16T08:46:05Z</dcterms:created>
  <dcterms:modified xsi:type="dcterms:W3CDTF">2021-12-22T06:40:10Z</dcterms:modified>
</cp:coreProperties>
</file>